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Portfolio" sheetId="2" state="visible" r:id="rId2"/>
    <sheet xmlns:r="http://schemas.openxmlformats.org/officeDocument/2006/relationships" name="Summary" sheetId="3" state="visible" r:id="rId3"/>
    <sheet xmlns:r="http://schemas.openxmlformats.org/officeDocument/2006/relationships" name="Agenda" sheetId="4" state="visible" r:id="rId4"/>
    <sheet xmlns:r="http://schemas.openxmlformats.org/officeDocument/2006/relationships" name="Decision rules" sheetId="5" state="visible" r:id="rId5"/>
    <sheet xmlns:r="http://schemas.openxmlformats.org/officeDocument/2006/relationships" name="Evidence levels" sheetId="6" state="visible" r:id="rId6"/>
    <sheet xmlns:r="http://schemas.openxmlformats.org/officeDocument/2006/relationships" name="Version" sheetId="7" state="visible" r:id="rId7"/>
  </sheets>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5">
    <font>
      <name val="Calibri"/>
      <family val="2"/>
      <color theme="1"/>
      <sz val="11"/>
      <scheme val="minor"/>
    </font>
    <font>
      <b val="1"/>
      <sz val="14"/>
    </font>
    <font>
      <b val="1"/>
      <color rgb="00FFFFFF"/>
    </font>
    <font>
      <b val="1"/>
      <sz val="12"/>
    </font>
    <font>
      <i val="1"/>
    </font>
  </fonts>
  <fills count="6">
    <fill>
      <patternFill/>
    </fill>
    <fill>
      <patternFill patternType="gray125"/>
    </fill>
    <fill>
      <patternFill patternType="solid">
        <fgColor rgb="001F3A5F"/>
      </patternFill>
    </fill>
    <fill>
      <patternFill patternType="solid">
        <fgColor rgb="00E8F0FE"/>
      </patternFill>
    </fill>
    <fill>
      <patternFill patternType="solid">
        <fgColor rgb="00EEF2F7"/>
      </patternFill>
    </fill>
    <fill>
      <patternFill patternType="solid">
        <fgColor rgb="00FFF8E1"/>
      </patternFill>
    </fill>
  </fills>
  <borders count="1">
    <border>
      <left/>
      <right/>
      <top/>
      <bottom/>
      <diagonal/>
    </border>
  </borders>
  <cellStyleXfs count="1">
    <xf numFmtId="0" fontId="0" fillId="0" borderId="0"/>
  </cellStyleXfs>
  <cellXfs count="19">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0" applyAlignment="1" pivotButton="0" quotePrefix="0" xfId="0">
      <alignment vertical="center" wrapText="1"/>
    </xf>
    <xf numFmtId="0" fontId="0" fillId="3" borderId="0" applyAlignment="1" applyProtection="1" pivotButton="0" quotePrefix="0" xfId="0">
      <alignment vertical="top" wrapText="1"/>
      <protection locked="0" hidden="0"/>
    </xf>
    <xf numFmtId="3" fontId="0" fillId="3" borderId="0" applyAlignment="1" applyProtection="1" pivotButton="0" quotePrefix="0" xfId="0">
      <alignment vertical="top" wrapText="1"/>
      <protection locked="0" hidden="0"/>
    </xf>
    <xf numFmtId="164" fontId="0" fillId="3" borderId="0" applyAlignment="1" applyProtection="1" pivotButton="0" quotePrefix="0" xfId="0">
      <alignment vertical="top" wrapText="1"/>
      <protection locked="0" hidden="0"/>
    </xf>
    <xf numFmtId="165" fontId="0" fillId="4" borderId="0" pivotButton="0" quotePrefix="0" xfId="0"/>
    <xf numFmtId="0" fontId="0" fillId="4" borderId="0" pivotButton="0" quotePrefix="0" xfId="0"/>
    <xf numFmtId="9" fontId="0" fillId="4" borderId="0" pivotButton="0" quotePrefix="0" xfId="0"/>
    <xf numFmtId="0" fontId="0" fillId="5" borderId="0" applyAlignment="1" applyProtection="1" pivotButton="0" quotePrefix="0" xfId="0">
      <alignment vertical="top" wrapText="1"/>
      <protection locked="0" hidden="0"/>
    </xf>
    <xf numFmtId="3" fontId="0" fillId="5" borderId="0" applyAlignment="1" applyProtection="1" pivotButton="0" quotePrefix="0" xfId="0">
      <alignment vertical="top" wrapText="1"/>
      <protection locked="0" hidden="0"/>
    </xf>
    <xf numFmtId="164" fontId="0" fillId="5" borderId="0" applyAlignment="1" applyProtection="1" pivotButton="0" quotePrefix="0" xfId="0">
      <alignment vertical="top" wrapText="1"/>
      <protection locked="0" hidden="0"/>
    </xf>
    <xf numFmtId="0" fontId="3" fillId="0" borderId="0" pivotButton="0" quotePrefix="0" xfId="0"/>
    <xf numFmtId="164" fontId="0" fillId="5" borderId="0" applyProtection="1" pivotButton="0" quotePrefix="0" xfId="0">
      <protection locked="0" hidden="0"/>
    </xf>
    <xf numFmtId="1" fontId="0" fillId="4" borderId="0" pivotButton="0" quotePrefix="0" xfId="0"/>
    <xf numFmtId="3" fontId="0" fillId="4" borderId="0" pivotButton="0" quotePrefix="0" xfId="0"/>
    <xf numFmtId="0" fontId="2" fillId="2"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120" customWidth="1" min="1" max="1"/>
  </cols>
  <sheetData>
    <row r="1">
      <c r="A1" s="1" t="inlineStr">
        <is>
          <t>AI portfolio review pack</t>
        </is>
      </c>
    </row>
    <row r="2">
      <c r="A2" s="2" t="inlineStr">
        <is>
          <t>A proposal from AI Economics Hub, version 0.5 (2026-10-08). Not a standard. See the article 'The AI Portfolio Review Pack' (/articles/ai-portfolio-review-pack).</t>
        </is>
      </c>
    </row>
    <row r="3">
      <c r="A3" s="2" t="inlineStr">
        <is>
          <t>One row per material AI initiative on the Portfolio sheet. Cream cells are inputs. Grey cells are formulas and are locked. The blue rows are ILLUSTRATIVE, with invented figures: overwrite or delete them.</t>
        </is>
      </c>
    </row>
    <row r="4">
      <c r="A4" s="2" t="inlineStr">
        <is>
          <t>Money is in £ thousands a year, fully loaded: model and consumption, platform, engineering, verification and review, governance, adoption and change, and supplier cost.</t>
        </is>
      </c>
    </row>
    <row r="5">
      <c r="A5" s="2" t="inlineStr">
        <is>
          <t>Claimed value is what the owner says the initiative is worth. Realised value is what has reached an accepted operational or financial record. Do not enter released time as realised value until it has been absorbed.</t>
        </is>
      </c>
    </row>
    <row r="6">
      <c r="A6" s="2" t="inlineStr">
        <is>
          <t>Evidence levels E0 to E4 are on the 'Evidence levels' sheet. No monetised claim below E2. The 'Monetised claim allowed?' column applies that rule.</t>
        </is>
      </c>
    </row>
    <row r="7">
      <c r="A7" s="2" t="inlineStr">
        <is>
          <t>The Decision column is yours to complete. Nothing on these sheets decides for you. The Decision rules sheet gives the tests to apply in the review.</t>
        </is>
      </c>
    </row>
    <row r="8">
      <c r="A8" s="2" t="inlineStr">
        <is>
          <t>Set the as-at date on the Summary sheet. Reviews dated before it are flagged overdue.</t>
        </is>
      </c>
    </row>
    <row r="9">
      <c r="A9" s="2" t="inlineStr">
        <is>
          <t>Sheets are protected without a password so you can unprotect to extend them. Nothing leaves your machine.</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worksheet>
</file>

<file path=xl/worksheets/sheet2.xml><?xml version="1.0" encoding="utf-8"?>
<worksheet xmlns="http://schemas.openxmlformats.org/spreadsheetml/2006/main">
  <sheetPr>
    <outlinePr summaryBelow="1" summaryRight="1"/>
    <pageSetUpPr/>
  </sheetPr>
  <dimension ref="A1:S3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4" customWidth="1" min="1" max="1"/>
    <col width="30" customWidth="1" min="2" max="2"/>
    <col width="18" customWidth="1" min="3" max="3"/>
    <col width="26" customWidth="1" min="4" max="4"/>
    <col width="16" customWidth="1" min="5" max="5"/>
    <col width="16" customWidth="1" min="6" max="6"/>
    <col width="16" customWidth="1" min="7" max="7"/>
    <col width="14" customWidth="1" min="8" max="8"/>
    <col width="11" customWidth="1" min="9" max="9"/>
    <col width="9" customWidth="1" min="10" max="10"/>
    <col width="12" customWidth="1" min="11" max="11"/>
    <col width="13" customWidth="1" min="12" max="12"/>
    <col width="24" customWidth="1" min="13" max="13"/>
    <col width="14" customWidth="1" min="14" max="14"/>
    <col width="12" customWidth="1" min="15" max="15"/>
    <col width="12" customWidth="1" min="16" max="16"/>
    <col width="16" customWidth="1" min="17" max="17"/>
    <col width="12" customWidth="1" min="18" max="18"/>
    <col width="12" customWidth="1" min="19" max="19"/>
  </cols>
  <sheetData>
    <row r="1" ht="48" customHeight="1">
      <c r="A1" s="3" t="inlineStr">
        <is>
          <t>ID</t>
        </is>
      </c>
      <c r="B1" s="3" t="inlineStr">
        <is>
          <t>Initiative</t>
        </is>
      </c>
      <c r="C1" s="3" t="inlineStr">
        <is>
          <t>Function</t>
        </is>
      </c>
      <c r="D1" s="3" t="inlineStr">
        <is>
          <t>Business owner (named role)</t>
        </is>
      </c>
      <c r="E1" s="3" t="inlineStr">
        <is>
          <t>Annual fully loaded cost (£k)</t>
        </is>
      </c>
      <c r="F1" s="3" t="inlineStr">
        <is>
          <t>Claimed annual value (£k)</t>
        </is>
      </c>
      <c r="G1" s="3" t="inlineStr">
        <is>
          <t>Realised annual value (£k)</t>
        </is>
      </c>
      <c r="H1" s="3" t="inlineStr">
        <is>
          <t>Baseline recorded? (Yes/No)</t>
        </is>
      </c>
      <c r="I1" s="3" t="inlineStr">
        <is>
          <t>Evidence level</t>
        </is>
      </c>
      <c r="J1" s="3" t="inlineStr">
        <is>
          <t>Risk tier</t>
        </is>
      </c>
      <c r="K1" s="3" t="inlineStr">
        <is>
          <t>Strategic importance</t>
        </is>
      </c>
      <c r="L1" s="3" t="inlineStr">
        <is>
          <t>Decision</t>
        </is>
      </c>
      <c r="M1" s="3" t="inlineStr">
        <is>
          <t>Decision owner</t>
        </is>
      </c>
      <c r="N1" s="3" t="inlineStr">
        <is>
          <t>Next review date</t>
        </is>
      </c>
      <c r="O1" s="3" t="inlineStr">
        <is>
          <t>Claimed net (£k)</t>
        </is>
      </c>
      <c r="P1" s="3" t="inlineStr">
        <is>
          <t>Realised net (£k)</t>
        </is>
      </c>
      <c r="Q1" s="3" t="inlineStr">
        <is>
          <t>Monetised claim allowed?</t>
        </is>
      </c>
      <c r="R1" s="3" t="inlineStr">
        <is>
          <t>Realised share of claim</t>
        </is>
      </c>
      <c r="S1" s="3" t="inlineStr">
        <is>
          <t>Review overdue?</t>
        </is>
      </c>
    </row>
    <row r="2">
      <c r="A2" s="4" t="inlineStr">
        <is>
          <t>ILLUSTRATIVE-1</t>
        </is>
      </c>
      <c r="B2" s="4" t="inlineStr">
        <is>
          <t>Coding assistant</t>
        </is>
      </c>
      <c r="C2" s="4" t="inlineStr">
        <is>
          <t>Engineering</t>
        </is>
      </c>
      <c r="D2" s="4" t="inlineStr">
        <is>
          <t>Director of Engineering</t>
        </is>
      </c>
      <c r="E2" s="5" t="n">
        <v>98</v>
      </c>
      <c r="F2" s="5" t="n">
        <v>108</v>
      </c>
      <c r="G2" s="5" t="n">
        <v>26</v>
      </c>
      <c r="H2" s="4" t="inlineStr">
        <is>
          <t>Yes</t>
        </is>
      </c>
      <c r="I2" s="4" t="inlineStr">
        <is>
          <t>E2</t>
        </is>
      </c>
      <c r="J2" s="4" t="inlineStr">
        <is>
          <t>M</t>
        </is>
      </c>
      <c r="K2" s="4" t="inlineStr">
        <is>
          <t>M</t>
        </is>
      </c>
      <c r="L2" s="4" t="inlineStr">
        <is>
          <t>Hold</t>
        </is>
      </c>
      <c r="M2" s="4" t="inlineStr">
        <is>
          <t>Director of Engineering</t>
        </is>
      </c>
      <c r="N2" s="6" t="n">
        <v>46402</v>
      </c>
      <c r="O2" s="7">
        <f>IF(AND(ISNUMBER(E2),ISNUMBER(F2)),F2-E2,"")</f>
        <v/>
      </c>
      <c r="P2" s="7">
        <f>IF(AND(ISNUMBER(E2),ISNUMBER(G2)),G2-E2,"")</f>
        <v/>
      </c>
      <c r="Q2" s="8">
        <f>IF(I2="","",IF(OR(I2="E2",I2="E3",I2="E4"),"Yes","No: below E2"))</f>
        <v/>
      </c>
      <c r="R2" s="9">
        <f>IF(AND(ISNUMBER(F2),F2&gt;0,ISNUMBER(G2)),G2/F2,"")</f>
        <v/>
      </c>
      <c r="S2" s="8">
        <f>IF(AND(ISNUMBER(N2),N2&lt;Summary!$B$2),"Overdue","")</f>
        <v/>
      </c>
    </row>
    <row r="3">
      <c r="A3" s="4" t="inlineStr">
        <is>
          <t>ILLUSTRATIVE-2</t>
        </is>
      </c>
      <c r="B3" s="4" t="inlineStr">
        <is>
          <t>Workforce assistant</t>
        </is>
      </c>
      <c r="C3" s="4" t="inlineStr">
        <is>
          <t>All functions</t>
        </is>
      </c>
      <c r="D3" s="4" t="inlineStr">
        <is>
          <t>COO</t>
        </is>
      </c>
      <c r="E3" s="5" t="n">
        <v>420</v>
      </c>
      <c r="F3" s="5" t="n">
        <v>300</v>
      </c>
      <c r="G3" s="5" t="n">
        <v>0</v>
      </c>
      <c r="H3" s="4" t="inlineStr">
        <is>
          <t>Yes</t>
        </is>
      </c>
      <c r="I3" s="4" t="inlineStr">
        <is>
          <t>E1</t>
        </is>
      </c>
      <c r="J3" s="4" t="inlineStr">
        <is>
          <t>M</t>
        </is>
      </c>
      <c r="K3" s="4" t="inlineStr">
        <is>
          <t>H</t>
        </is>
      </c>
      <c r="L3" s="4" t="inlineStr">
        <is>
          <t>Hold</t>
        </is>
      </c>
      <c r="M3" s="4" t="inlineStr">
        <is>
          <t>COO</t>
        </is>
      </c>
      <c r="N3" s="6" t="n">
        <v>46366</v>
      </c>
      <c r="O3" s="7">
        <f>IF(AND(ISNUMBER(E3),ISNUMBER(F3)),F3-E3,"")</f>
        <v/>
      </c>
      <c r="P3" s="7">
        <f>IF(AND(ISNUMBER(E3),ISNUMBER(G3)),G3-E3,"")</f>
        <v/>
      </c>
      <c r="Q3" s="8">
        <f>IF(I3="","",IF(OR(I3="E2",I3="E3",I3="E4"),"Yes","No: below E2"))</f>
        <v/>
      </c>
      <c r="R3" s="9">
        <f>IF(AND(ISNUMBER(F3),F3&gt;0,ISNUMBER(G3)),G3/F3,"")</f>
        <v/>
      </c>
      <c r="S3" s="8">
        <f>IF(AND(ISNUMBER(N3),N3&lt;Summary!$B$2),"Overdue","")</f>
        <v/>
      </c>
    </row>
    <row r="4">
      <c r="A4" s="4" t="inlineStr">
        <is>
          <t>ILLUSTRATIVE-3</t>
        </is>
      </c>
      <c r="B4" s="4" t="inlineStr">
        <is>
          <t>Contact-centre summarisation</t>
        </is>
      </c>
      <c r="C4" s="4" t="inlineStr">
        <is>
          <t>Customer operations</t>
        </is>
      </c>
      <c r="D4" s="4" t="inlineStr">
        <is>
          <t>Head of Customer Operations</t>
        </is>
      </c>
      <c r="E4" s="5" t="n">
        <v>180</v>
      </c>
      <c r="F4" s="5" t="n">
        <v>240</v>
      </c>
      <c r="G4" s="5" t="n">
        <v>60</v>
      </c>
      <c r="H4" s="4" t="inlineStr">
        <is>
          <t>Yes</t>
        </is>
      </c>
      <c r="I4" s="4" t="inlineStr">
        <is>
          <t>E2</t>
        </is>
      </c>
      <c r="J4" s="4" t="inlineStr">
        <is>
          <t>M</t>
        </is>
      </c>
      <c r="K4" s="4" t="inlineStr">
        <is>
          <t>M</t>
        </is>
      </c>
      <c r="L4" s="4" t="inlineStr">
        <is>
          <t>Redesign</t>
        </is>
      </c>
      <c r="M4" s="4" t="inlineStr">
        <is>
          <t>Head of Customer Operations</t>
        </is>
      </c>
      <c r="N4" s="6" t="n">
        <v>46418</v>
      </c>
      <c r="O4" s="7">
        <f>IF(AND(ISNUMBER(E4),ISNUMBER(F4)),F4-E4,"")</f>
        <v/>
      </c>
      <c r="P4" s="7">
        <f>IF(AND(ISNUMBER(E4),ISNUMBER(G4)),G4-E4,"")</f>
        <v/>
      </c>
      <c r="Q4" s="8">
        <f>IF(I4="","",IF(OR(I4="E2",I4="E3",I4="E4"),"Yes","No: below E2"))</f>
        <v/>
      </c>
      <c r="R4" s="9">
        <f>IF(AND(ISNUMBER(F4),F4&gt;0,ISNUMBER(G4)),G4/F4,"")</f>
        <v/>
      </c>
      <c r="S4" s="8">
        <f>IF(AND(ISNUMBER(N4),N4&lt;Summary!$B$2),"Overdue","")</f>
        <v/>
      </c>
    </row>
    <row r="5">
      <c r="A5" s="4" t="inlineStr">
        <is>
          <t>ILLUSTRATIVE-4</t>
        </is>
      </c>
      <c r="B5" s="4" t="inlineStr">
        <is>
          <t>Contract review assistant</t>
        </is>
      </c>
      <c r="C5" s="4" t="inlineStr">
        <is>
          <t>Legal and procurement</t>
        </is>
      </c>
      <c r="D5" s="4" t="inlineStr">
        <is>
          <t>General Counsel</t>
        </is>
      </c>
      <c r="E5" s="5" t="n">
        <v>75</v>
      </c>
      <c r="F5" s="5" t="n">
        <v>160</v>
      </c>
      <c r="G5" s="5" t="n">
        <v>120</v>
      </c>
      <c r="H5" s="4" t="inlineStr">
        <is>
          <t>Yes</t>
        </is>
      </c>
      <c r="I5" s="4" t="inlineStr">
        <is>
          <t>E3</t>
        </is>
      </c>
      <c r="J5" s="4" t="inlineStr">
        <is>
          <t>H</t>
        </is>
      </c>
      <c r="K5" s="4" t="inlineStr">
        <is>
          <t>M</t>
        </is>
      </c>
      <c r="L5" s="4" t="inlineStr">
        <is>
          <t>Scale</t>
        </is>
      </c>
      <c r="M5" s="4" t="inlineStr">
        <is>
          <t>General Counsel</t>
        </is>
      </c>
      <c r="N5" s="6" t="n">
        <v>46477</v>
      </c>
      <c r="O5" s="7">
        <f>IF(AND(ISNUMBER(E5),ISNUMBER(F5)),F5-E5,"")</f>
        <v/>
      </c>
      <c r="P5" s="7">
        <f>IF(AND(ISNUMBER(E5),ISNUMBER(G5)),G5-E5,"")</f>
        <v/>
      </c>
      <c r="Q5" s="8">
        <f>IF(I5="","",IF(OR(I5="E2",I5="E3",I5="E4"),"Yes","No: below E2"))</f>
        <v/>
      </c>
      <c r="R5" s="9">
        <f>IF(AND(ISNUMBER(F5),F5&gt;0,ISNUMBER(G5)),G5/F5,"")</f>
        <v/>
      </c>
      <c r="S5" s="8">
        <f>IF(AND(ISNUMBER(N5),N5&lt;Summary!$B$2),"Overdue","")</f>
        <v/>
      </c>
    </row>
    <row r="6">
      <c r="A6" s="4" t="inlineStr">
        <is>
          <t>ILLUSTRATIVE-5</t>
        </is>
      </c>
      <c r="B6" s="4" t="inlineStr">
        <is>
          <t>Customer-service agent pilot</t>
        </is>
      </c>
      <c r="C6" s="4" t="inlineStr">
        <is>
          <t>Customer operations</t>
        </is>
      </c>
      <c r="D6" s="4" t="n"/>
      <c r="E6" s="5" t="n">
        <v>60</v>
      </c>
      <c r="F6" s="5" t="n">
        <v>90</v>
      </c>
      <c r="G6" s="5" t="n">
        <v>0</v>
      </c>
      <c r="H6" s="4" t="inlineStr">
        <is>
          <t>No</t>
        </is>
      </c>
      <c r="I6" s="4" t="inlineStr">
        <is>
          <t>E0</t>
        </is>
      </c>
      <c r="J6" s="4" t="inlineStr">
        <is>
          <t>H</t>
        </is>
      </c>
      <c r="K6" s="4" t="inlineStr">
        <is>
          <t>L</t>
        </is>
      </c>
      <c r="L6" s="4" t="inlineStr">
        <is>
          <t>Stop</t>
        </is>
      </c>
      <c r="M6" s="4" t="inlineStr">
        <is>
          <t>CFO</t>
        </is>
      </c>
      <c r="N6" s="6" t="n">
        <v>46295</v>
      </c>
      <c r="O6" s="7">
        <f>IF(AND(ISNUMBER(E6),ISNUMBER(F6)),F6-E6,"")</f>
        <v/>
      </c>
      <c r="P6" s="7">
        <f>IF(AND(ISNUMBER(E6),ISNUMBER(G6)),G6-E6,"")</f>
        <v/>
      </c>
      <c r="Q6" s="8">
        <f>IF(I6="","",IF(OR(I6="E2",I6="E3",I6="E4"),"Yes","No: below E2"))</f>
        <v/>
      </c>
      <c r="R6" s="9">
        <f>IF(AND(ISNUMBER(F6),F6&gt;0,ISNUMBER(G6)),G6/F6,"")</f>
        <v/>
      </c>
      <c r="S6" s="8">
        <f>IF(AND(ISNUMBER(N6),N6&lt;Summary!$B$2),"Overdue","")</f>
        <v/>
      </c>
    </row>
    <row r="7">
      <c r="A7" s="10" t="n"/>
      <c r="B7" s="10" t="n"/>
      <c r="C7" s="10" t="n"/>
      <c r="D7" s="10" t="n"/>
      <c r="E7" s="11" t="n"/>
      <c r="F7" s="11" t="n"/>
      <c r="G7" s="11" t="n"/>
      <c r="H7" s="10" t="n"/>
      <c r="I7" s="10" t="n"/>
      <c r="J7" s="10" t="n"/>
      <c r="K7" s="10" t="n"/>
      <c r="L7" s="10" t="n"/>
      <c r="M7" s="10" t="n"/>
      <c r="N7" s="12" t="n"/>
      <c r="O7" s="7">
        <f>IF(AND(ISNUMBER(E7),ISNUMBER(F7)),F7-E7,"")</f>
        <v/>
      </c>
      <c r="P7" s="7">
        <f>IF(AND(ISNUMBER(E7),ISNUMBER(G7)),G7-E7,"")</f>
        <v/>
      </c>
      <c r="Q7" s="8">
        <f>IF(I7="","",IF(OR(I7="E2",I7="E3",I7="E4"),"Yes","No: below E2"))</f>
        <v/>
      </c>
      <c r="R7" s="9">
        <f>IF(AND(ISNUMBER(F7),F7&gt;0,ISNUMBER(G7)),G7/F7,"")</f>
        <v/>
      </c>
      <c r="S7" s="8">
        <f>IF(AND(ISNUMBER(N7),N7&lt;Summary!$B$2),"Overdue","")</f>
        <v/>
      </c>
    </row>
    <row r="8">
      <c r="A8" s="10" t="n"/>
      <c r="B8" s="10" t="n"/>
      <c r="C8" s="10" t="n"/>
      <c r="D8" s="10" t="n"/>
      <c r="E8" s="11" t="n"/>
      <c r="F8" s="11" t="n"/>
      <c r="G8" s="11" t="n"/>
      <c r="H8" s="10" t="n"/>
      <c r="I8" s="10" t="n"/>
      <c r="J8" s="10" t="n"/>
      <c r="K8" s="10" t="n"/>
      <c r="L8" s="10" t="n"/>
      <c r="M8" s="10" t="n"/>
      <c r="N8" s="12" t="n"/>
      <c r="O8" s="7">
        <f>IF(AND(ISNUMBER(E8),ISNUMBER(F8)),F8-E8,"")</f>
        <v/>
      </c>
      <c r="P8" s="7">
        <f>IF(AND(ISNUMBER(E8),ISNUMBER(G8)),G8-E8,"")</f>
        <v/>
      </c>
      <c r="Q8" s="8">
        <f>IF(I8="","",IF(OR(I8="E2",I8="E3",I8="E4"),"Yes","No: below E2"))</f>
        <v/>
      </c>
      <c r="R8" s="9">
        <f>IF(AND(ISNUMBER(F8),F8&gt;0,ISNUMBER(G8)),G8/F8,"")</f>
        <v/>
      </c>
      <c r="S8" s="8">
        <f>IF(AND(ISNUMBER(N8),N8&lt;Summary!$B$2),"Overdue","")</f>
        <v/>
      </c>
    </row>
    <row r="9">
      <c r="A9" s="10" t="n"/>
      <c r="B9" s="10" t="n"/>
      <c r="C9" s="10" t="n"/>
      <c r="D9" s="10" t="n"/>
      <c r="E9" s="11" t="n"/>
      <c r="F9" s="11" t="n"/>
      <c r="G9" s="11" t="n"/>
      <c r="H9" s="10" t="n"/>
      <c r="I9" s="10" t="n"/>
      <c r="J9" s="10" t="n"/>
      <c r="K9" s="10" t="n"/>
      <c r="L9" s="10" t="n"/>
      <c r="M9" s="10" t="n"/>
      <c r="N9" s="12" t="n"/>
      <c r="O9" s="7">
        <f>IF(AND(ISNUMBER(E9),ISNUMBER(F9)),F9-E9,"")</f>
        <v/>
      </c>
      <c r="P9" s="7">
        <f>IF(AND(ISNUMBER(E9),ISNUMBER(G9)),G9-E9,"")</f>
        <v/>
      </c>
      <c r="Q9" s="8">
        <f>IF(I9="","",IF(OR(I9="E2",I9="E3",I9="E4"),"Yes","No: below E2"))</f>
        <v/>
      </c>
      <c r="R9" s="9">
        <f>IF(AND(ISNUMBER(F9),F9&gt;0,ISNUMBER(G9)),G9/F9,"")</f>
        <v/>
      </c>
      <c r="S9" s="8">
        <f>IF(AND(ISNUMBER(N9),N9&lt;Summary!$B$2),"Overdue","")</f>
        <v/>
      </c>
    </row>
    <row r="10">
      <c r="A10" s="10" t="n"/>
      <c r="B10" s="10" t="n"/>
      <c r="C10" s="10" t="n"/>
      <c r="D10" s="10" t="n"/>
      <c r="E10" s="11" t="n"/>
      <c r="F10" s="11" t="n"/>
      <c r="G10" s="11" t="n"/>
      <c r="H10" s="10" t="n"/>
      <c r="I10" s="10" t="n"/>
      <c r="J10" s="10" t="n"/>
      <c r="K10" s="10" t="n"/>
      <c r="L10" s="10" t="n"/>
      <c r="M10" s="10" t="n"/>
      <c r="N10" s="12" t="n"/>
      <c r="O10" s="7">
        <f>IF(AND(ISNUMBER(E10),ISNUMBER(F10)),F10-E10,"")</f>
        <v/>
      </c>
      <c r="P10" s="7">
        <f>IF(AND(ISNUMBER(E10),ISNUMBER(G10)),G10-E10,"")</f>
        <v/>
      </c>
      <c r="Q10" s="8">
        <f>IF(I10="","",IF(OR(I10="E2",I10="E3",I10="E4"),"Yes","No: below E2"))</f>
        <v/>
      </c>
      <c r="R10" s="9">
        <f>IF(AND(ISNUMBER(F10),F10&gt;0,ISNUMBER(G10)),G10/F10,"")</f>
        <v/>
      </c>
      <c r="S10" s="8">
        <f>IF(AND(ISNUMBER(N10),N10&lt;Summary!$B$2),"Overdue","")</f>
        <v/>
      </c>
    </row>
    <row r="11">
      <c r="A11" s="10" t="n"/>
      <c r="B11" s="10" t="n"/>
      <c r="C11" s="10" t="n"/>
      <c r="D11" s="10" t="n"/>
      <c r="E11" s="11" t="n"/>
      <c r="F11" s="11" t="n"/>
      <c r="G11" s="11" t="n"/>
      <c r="H11" s="10" t="n"/>
      <c r="I11" s="10" t="n"/>
      <c r="J11" s="10" t="n"/>
      <c r="K11" s="10" t="n"/>
      <c r="L11" s="10" t="n"/>
      <c r="M11" s="10" t="n"/>
      <c r="N11" s="12" t="n"/>
      <c r="O11" s="7">
        <f>IF(AND(ISNUMBER(E11),ISNUMBER(F11)),F11-E11,"")</f>
        <v/>
      </c>
      <c r="P11" s="7">
        <f>IF(AND(ISNUMBER(E11),ISNUMBER(G11)),G11-E11,"")</f>
        <v/>
      </c>
      <c r="Q11" s="8">
        <f>IF(I11="","",IF(OR(I11="E2",I11="E3",I11="E4"),"Yes","No: below E2"))</f>
        <v/>
      </c>
      <c r="R11" s="9">
        <f>IF(AND(ISNUMBER(F11),F11&gt;0,ISNUMBER(G11)),G11/F11,"")</f>
        <v/>
      </c>
      <c r="S11" s="8">
        <f>IF(AND(ISNUMBER(N11),N11&lt;Summary!$B$2),"Overdue","")</f>
        <v/>
      </c>
    </row>
    <row r="12">
      <c r="A12" s="10" t="n"/>
      <c r="B12" s="10" t="n"/>
      <c r="C12" s="10" t="n"/>
      <c r="D12" s="10" t="n"/>
      <c r="E12" s="11" t="n"/>
      <c r="F12" s="11" t="n"/>
      <c r="G12" s="11" t="n"/>
      <c r="H12" s="10" t="n"/>
      <c r="I12" s="10" t="n"/>
      <c r="J12" s="10" t="n"/>
      <c r="K12" s="10" t="n"/>
      <c r="L12" s="10" t="n"/>
      <c r="M12" s="10" t="n"/>
      <c r="N12" s="12" t="n"/>
      <c r="O12" s="7">
        <f>IF(AND(ISNUMBER(E12),ISNUMBER(F12)),F12-E12,"")</f>
        <v/>
      </c>
      <c r="P12" s="7">
        <f>IF(AND(ISNUMBER(E12),ISNUMBER(G12)),G12-E12,"")</f>
        <v/>
      </c>
      <c r="Q12" s="8">
        <f>IF(I12="","",IF(OR(I12="E2",I12="E3",I12="E4"),"Yes","No: below E2"))</f>
        <v/>
      </c>
      <c r="R12" s="9">
        <f>IF(AND(ISNUMBER(F12),F12&gt;0,ISNUMBER(G12)),G12/F12,"")</f>
        <v/>
      </c>
      <c r="S12" s="8">
        <f>IF(AND(ISNUMBER(N12),N12&lt;Summary!$B$2),"Overdue","")</f>
        <v/>
      </c>
    </row>
    <row r="13">
      <c r="A13" s="10" t="n"/>
      <c r="B13" s="10" t="n"/>
      <c r="C13" s="10" t="n"/>
      <c r="D13" s="10" t="n"/>
      <c r="E13" s="11" t="n"/>
      <c r="F13" s="11" t="n"/>
      <c r="G13" s="11" t="n"/>
      <c r="H13" s="10" t="n"/>
      <c r="I13" s="10" t="n"/>
      <c r="J13" s="10" t="n"/>
      <c r="K13" s="10" t="n"/>
      <c r="L13" s="10" t="n"/>
      <c r="M13" s="10" t="n"/>
      <c r="N13" s="12" t="n"/>
      <c r="O13" s="7">
        <f>IF(AND(ISNUMBER(E13),ISNUMBER(F13)),F13-E13,"")</f>
        <v/>
      </c>
      <c r="P13" s="7">
        <f>IF(AND(ISNUMBER(E13),ISNUMBER(G13)),G13-E13,"")</f>
        <v/>
      </c>
      <c r="Q13" s="8">
        <f>IF(I13="","",IF(OR(I13="E2",I13="E3",I13="E4"),"Yes","No: below E2"))</f>
        <v/>
      </c>
      <c r="R13" s="9">
        <f>IF(AND(ISNUMBER(F13),F13&gt;0,ISNUMBER(G13)),G13/F13,"")</f>
        <v/>
      </c>
      <c r="S13" s="8">
        <f>IF(AND(ISNUMBER(N13),N13&lt;Summary!$B$2),"Overdue","")</f>
        <v/>
      </c>
    </row>
    <row r="14">
      <c r="A14" s="10" t="n"/>
      <c r="B14" s="10" t="n"/>
      <c r="C14" s="10" t="n"/>
      <c r="D14" s="10" t="n"/>
      <c r="E14" s="11" t="n"/>
      <c r="F14" s="11" t="n"/>
      <c r="G14" s="11" t="n"/>
      <c r="H14" s="10" t="n"/>
      <c r="I14" s="10" t="n"/>
      <c r="J14" s="10" t="n"/>
      <c r="K14" s="10" t="n"/>
      <c r="L14" s="10" t="n"/>
      <c r="M14" s="10" t="n"/>
      <c r="N14" s="12" t="n"/>
      <c r="O14" s="7">
        <f>IF(AND(ISNUMBER(E14),ISNUMBER(F14)),F14-E14,"")</f>
        <v/>
      </c>
      <c r="P14" s="7">
        <f>IF(AND(ISNUMBER(E14),ISNUMBER(G14)),G14-E14,"")</f>
        <v/>
      </c>
      <c r="Q14" s="8">
        <f>IF(I14="","",IF(OR(I14="E2",I14="E3",I14="E4"),"Yes","No: below E2"))</f>
        <v/>
      </c>
      <c r="R14" s="9">
        <f>IF(AND(ISNUMBER(F14),F14&gt;0,ISNUMBER(G14)),G14/F14,"")</f>
        <v/>
      </c>
      <c r="S14" s="8">
        <f>IF(AND(ISNUMBER(N14),N14&lt;Summary!$B$2),"Overdue","")</f>
        <v/>
      </c>
    </row>
    <row r="15">
      <c r="A15" s="10" t="n"/>
      <c r="B15" s="10" t="n"/>
      <c r="C15" s="10" t="n"/>
      <c r="D15" s="10" t="n"/>
      <c r="E15" s="11" t="n"/>
      <c r="F15" s="11" t="n"/>
      <c r="G15" s="11" t="n"/>
      <c r="H15" s="10" t="n"/>
      <c r="I15" s="10" t="n"/>
      <c r="J15" s="10" t="n"/>
      <c r="K15" s="10" t="n"/>
      <c r="L15" s="10" t="n"/>
      <c r="M15" s="10" t="n"/>
      <c r="N15" s="12" t="n"/>
      <c r="O15" s="7">
        <f>IF(AND(ISNUMBER(E15),ISNUMBER(F15)),F15-E15,"")</f>
        <v/>
      </c>
      <c r="P15" s="7">
        <f>IF(AND(ISNUMBER(E15),ISNUMBER(G15)),G15-E15,"")</f>
        <v/>
      </c>
      <c r="Q15" s="8">
        <f>IF(I15="","",IF(OR(I15="E2",I15="E3",I15="E4"),"Yes","No: below E2"))</f>
        <v/>
      </c>
      <c r="R15" s="9">
        <f>IF(AND(ISNUMBER(F15),F15&gt;0,ISNUMBER(G15)),G15/F15,"")</f>
        <v/>
      </c>
      <c r="S15" s="8">
        <f>IF(AND(ISNUMBER(N15),N15&lt;Summary!$B$2),"Overdue","")</f>
        <v/>
      </c>
    </row>
    <row r="16">
      <c r="A16" s="10" t="n"/>
      <c r="B16" s="10" t="n"/>
      <c r="C16" s="10" t="n"/>
      <c r="D16" s="10" t="n"/>
      <c r="E16" s="11" t="n"/>
      <c r="F16" s="11" t="n"/>
      <c r="G16" s="11" t="n"/>
      <c r="H16" s="10" t="n"/>
      <c r="I16" s="10" t="n"/>
      <c r="J16" s="10" t="n"/>
      <c r="K16" s="10" t="n"/>
      <c r="L16" s="10" t="n"/>
      <c r="M16" s="10" t="n"/>
      <c r="N16" s="12" t="n"/>
      <c r="O16" s="7">
        <f>IF(AND(ISNUMBER(E16),ISNUMBER(F16)),F16-E16,"")</f>
        <v/>
      </c>
      <c r="P16" s="7">
        <f>IF(AND(ISNUMBER(E16),ISNUMBER(G16)),G16-E16,"")</f>
        <v/>
      </c>
      <c r="Q16" s="8">
        <f>IF(I16="","",IF(OR(I16="E2",I16="E3",I16="E4"),"Yes","No: below E2"))</f>
        <v/>
      </c>
      <c r="R16" s="9">
        <f>IF(AND(ISNUMBER(F16),F16&gt;0,ISNUMBER(G16)),G16/F16,"")</f>
        <v/>
      </c>
      <c r="S16" s="8">
        <f>IF(AND(ISNUMBER(N16),N16&lt;Summary!$B$2),"Overdue","")</f>
        <v/>
      </c>
    </row>
    <row r="17">
      <c r="A17" s="10" t="n"/>
      <c r="B17" s="10" t="n"/>
      <c r="C17" s="10" t="n"/>
      <c r="D17" s="10" t="n"/>
      <c r="E17" s="11" t="n"/>
      <c r="F17" s="11" t="n"/>
      <c r="G17" s="11" t="n"/>
      <c r="H17" s="10" t="n"/>
      <c r="I17" s="10" t="n"/>
      <c r="J17" s="10" t="n"/>
      <c r="K17" s="10" t="n"/>
      <c r="L17" s="10" t="n"/>
      <c r="M17" s="10" t="n"/>
      <c r="N17" s="12" t="n"/>
      <c r="O17" s="7">
        <f>IF(AND(ISNUMBER(E17),ISNUMBER(F17)),F17-E17,"")</f>
        <v/>
      </c>
      <c r="P17" s="7">
        <f>IF(AND(ISNUMBER(E17),ISNUMBER(G17)),G17-E17,"")</f>
        <v/>
      </c>
      <c r="Q17" s="8">
        <f>IF(I17="","",IF(OR(I17="E2",I17="E3",I17="E4"),"Yes","No: below E2"))</f>
        <v/>
      </c>
      <c r="R17" s="9">
        <f>IF(AND(ISNUMBER(F17),F17&gt;0,ISNUMBER(G17)),G17/F17,"")</f>
        <v/>
      </c>
      <c r="S17" s="8">
        <f>IF(AND(ISNUMBER(N17),N17&lt;Summary!$B$2),"Overdue","")</f>
        <v/>
      </c>
    </row>
    <row r="18">
      <c r="A18" s="10" t="n"/>
      <c r="B18" s="10" t="n"/>
      <c r="C18" s="10" t="n"/>
      <c r="D18" s="10" t="n"/>
      <c r="E18" s="11" t="n"/>
      <c r="F18" s="11" t="n"/>
      <c r="G18" s="11" t="n"/>
      <c r="H18" s="10" t="n"/>
      <c r="I18" s="10" t="n"/>
      <c r="J18" s="10" t="n"/>
      <c r="K18" s="10" t="n"/>
      <c r="L18" s="10" t="n"/>
      <c r="M18" s="10" t="n"/>
      <c r="N18" s="12" t="n"/>
      <c r="O18" s="7">
        <f>IF(AND(ISNUMBER(E18),ISNUMBER(F18)),F18-E18,"")</f>
        <v/>
      </c>
      <c r="P18" s="7">
        <f>IF(AND(ISNUMBER(E18),ISNUMBER(G18)),G18-E18,"")</f>
        <v/>
      </c>
      <c r="Q18" s="8">
        <f>IF(I18="","",IF(OR(I18="E2",I18="E3",I18="E4"),"Yes","No: below E2"))</f>
        <v/>
      </c>
      <c r="R18" s="9">
        <f>IF(AND(ISNUMBER(F18),F18&gt;0,ISNUMBER(G18)),G18/F18,"")</f>
        <v/>
      </c>
      <c r="S18" s="8">
        <f>IF(AND(ISNUMBER(N18),N18&lt;Summary!$B$2),"Overdue","")</f>
        <v/>
      </c>
    </row>
    <row r="19">
      <c r="A19" s="10" t="n"/>
      <c r="B19" s="10" t="n"/>
      <c r="C19" s="10" t="n"/>
      <c r="D19" s="10" t="n"/>
      <c r="E19" s="11" t="n"/>
      <c r="F19" s="11" t="n"/>
      <c r="G19" s="11" t="n"/>
      <c r="H19" s="10" t="n"/>
      <c r="I19" s="10" t="n"/>
      <c r="J19" s="10" t="n"/>
      <c r="K19" s="10" t="n"/>
      <c r="L19" s="10" t="n"/>
      <c r="M19" s="10" t="n"/>
      <c r="N19" s="12" t="n"/>
      <c r="O19" s="7">
        <f>IF(AND(ISNUMBER(E19),ISNUMBER(F19)),F19-E19,"")</f>
        <v/>
      </c>
      <c r="P19" s="7">
        <f>IF(AND(ISNUMBER(E19),ISNUMBER(G19)),G19-E19,"")</f>
        <v/>
      </c>
      <c r="Q19" s="8">
        <f>IF(I19="","",IF(OR(I19="E2",I19="E3",I19="E4"),"Yes","No: below E2"))</f>
        <v/>
      </c>
      <c r="R19" s="9">
        <f>IF(AND(ISNUMBER(F19),F19&gt;0,ISNUMBER(G19)),G19/F19,"")</f>
        <v/>
      </c>
      <c r="S19" s="8">
        <f>IF(AND(ISNUMBER(N19),N19&lt;Summary!$B$2),"Overdue","")</f>
        <v/>
      </c>
    </row>
    <row r="20">
      <c r="A20" s="10" t="n"/>
      <c r="B20" s="10" t="n"/>
      <c r="C20" s="10" t="n"/>
      <c r="D20" s="10" t="n"/>
      <c r="E20" s="11" t="n"/>
      <c r="F20" s="11" t="n"/>
      <c r="G20" s="11" t="n"/>
      <c r="H20" s="10" t="n"/>
      <c r="I20" s="10" t="n"/>
      <c r="J20" s="10" t="n"/>
      <c r="K20" s="10" t="n"/>
      <c r="L20" s="10" t="n"/>
      <c r="M20" s="10" t="n"/>
      <c r="N20" s="12" t="n"/>
      <c r="O20" s="7">
        <f>IF(AND(ISNUMBER(E20),ISNUMBER(F20)),F20-E20,"")</f>
        <v/>
      </c>
      <c r="P20" s="7">
        <f>IF(AND(ISNUMBER(E20),ISNUMBER(G20)),G20-E20,"")</f>
        <v/>
      </c>
      <c r="Q20" s="8">
        <f>IF(I20="","",IF(OR(I20="E2",I20="E3",I20="E4"),"Yes","No: below E2"))</f>
        <v/>
      </c>
      <c r="R20" s="9">
        <f>IF(AND(ISNUMBER(F20),F20&gt;0,ISNUMBER(G20)),G20/F20,"")</f>
        <v/>
      </c>
      <c r="S20" s="8">
        <f>IF(AND(ISNUMBER(N20),N20&lt;Summary!$B$2),"Overdue","")</f>
        <v/>
      </c>
    </row>
    <row r="21">
      <c r="A21" s="10" t="n"/>
      <c r="B21" s="10" t="n"/>
      <c r="C21" s="10" t="n"/>
      <c r="D21" s="10" t="n"/>
      <c r="E21" s="11" t="n"/>
      <c r="F21" s="11" t="n"/>
      <c r="G21" s="11" t="n"/>
      <c r="H21" s="10" t="n"/>
      <c r="I21" s="10" t="n"/>
      <c r="J21" s="10" t="n"/>
      <c r="K21" s="10" t="n"/>
      <c r="L21" s="10" t="n"/>
      <c r="M21" s="10" t="n"/>
      <c r="N21" s="12" t="n"/>
      <c r="O21" s="7">
        <f>IF(AND(ISNUMBER(E21),ISNUMBER(F21)),F21-E21,"")</f>
        <v/>
      </c>
      <c r="P21" s="7">
        <f>IF(AND(ISNUMBER(E21),ISNUMBER(G21)),G21-E21,"")</f>
        <v/>
      </c>
      <c r="Q21" s="8">
        <f>IF(I21="","",IF(OR(I21="E2",I21="E3",I21="E4"),"Yes","No: below E2"))</f>
        <v/>
      </c>
      <c r="R21" s="9">
        <f>IF(AND(ISNUMBER(F21),F21&gt;0,ISNUMBER(G21)),G21/F21,"")</f>
        <v/>
      </c>
      <c r="S21" s="8">
        <f>IF(AND(ISNUMBER(N21),N21&lt;Summary!$B$2),"Overdue","")</f>
        <v/>
      </c>
    </row>
    <row r="22">
      <c r="A22" s="10" t="n"/>
      <c r="B22" s="10" t="n"/>
      <c r="C22" s="10" t="n"/>
      <c r="D22" s="10" t="n"/>
      <c r="E22" s="11" t="n"/>
      <c r="F22" s="11" t="n"/>
      <c r="G22" s="11" t="n"/>
      <c r="H22" s="10" t="n"/>
      <c r="I22" s="10" t="n"/>
      <c r="J22" s="10" t="n"/>
      <c r="K22" s="10" t="n"/>
      <c r="L22" s="10" t="n"/>
      <c r="M22" s="10" t="n"/>
      <c r="N22" s="12" t="n"/>
      <c r="O22" s="7">
        <f>IF(AND(ISNUMBER(E22),ISNUMBER(F22)),F22-E22,"")</f>
        <v/>
      </c>
      <c r="P22" s="7">
        <f>IF(AND(ISNUMBER(E22),ISNUMBER(G22)),G22-E22,"")</f>
        <v/>
      </c>
      <c r="Q22" s="8">
        <f>IF(I22="","",IF(OR(I22="E2",I22="E3",I22="E4"),"Yes","No: below E2"))</f>
        <v/>
      </c>
      <c r="R22" s="9">
        <f>IF(AND(ISNUMBER(F22),F22&gt;0,ISNUMBER(G22)),G22/F22,"")</f>
        <v/>
      </c>
      <c r="S22" s="8">
        <f>IF(AND(ISNUMBER(N22),N22&lt;Summary!$B$2),"Overdue","")</f>
        <v/>
      </c>
    </row>
    <row r="23">
      <c r="A23" s="10" t="n"/>
      <c r="B23" s="10" t="n"/>
      <c r="C23" s="10" t="n"/>
      <c r="D23" s="10" t="n"/>
      <c r="E23" s="11" t="n"/>
      <c r="F23" s="11" t="n"/>
      <c r="G23" s="11" t="n"/>
      <c r="H23" s="10" t="n"/>
      <c r="I23" s="10" t="n"/>
      <c r="J23" s="10" t="n"/>
      <c r="K23" s="10" t="n"/>
      <c r="L23" s="10" t="n"/>
      <c r="M23" s="10" t="n"/>
      <c r="N23" s="12" t="n"/>
      <c r="O23" s="7">
        <f>IF(AND(ISNUMBER(E23),ISNUMBER(F23)),F23-E23,"")</f>
        <v/>
      </c>
      <c r="P23" s="7">
        <f>IF(AND(ISNUMBER(E23),ISNUMBER(G23)),G23-E23,"")</f>
        <v/>
      </c>
      <c r="Q23" s="8">
        <f>IF(I23="","",IF(OR(I23="E2",I23="E3",I23="E4"),"Yes","No: below E2"))</f>
        <v/>
      </c>
      <c r="R23" s="9">
        <f>IF(AND(ISNUMBER(F23),F23&gt;0,ISNUMBER(G23)),G23/F23,"")</f>
        <v/>
      </c>
      <c r="S23" s="8">
        <f>IF(AND(ISNUMBER(N23),N23&lt;Summary!$B$2),"Overdue","")</f>
        <v/>
      </c>
    </row>
    <row r="24">
      <c r="A24" s="10" t="n"/>
      <c r="B24" s="10" t="n"/>
      <c r="C24" s="10" t="n"/>
      <c r="D24" s="10" t="n"/>
      <c r="E24" s="11" t="n"/>
      <c r="F24" s="11" t="n"/>
      <c r="G24" s="11" t="n"/>
      <c r="H24" s="10" t="n"/>
      <c r="I24" s="10" t="n"/>
      <c r="J24" s="10" t="n"/>
      <c r="K24" s="10" t="n"/>
      <c r="L24" s="10" t="n"/>
      <c r="M24" s="10" t="n"/>
      <c r="N24" s="12" t="n"/>
      <c r="O24" s="7">
        <f>IF(AND(ISNUMBER(E24),ISNUMBER(F24)),F24-E24,"")</f>
        <v/>
      </c>
      <c r="P24" s="7">
        <f>IF(AND(ISNUMBER(E24),ISNUMBER(G24)),G24-E24,"")</f>
        <v/>
      </c>
      <c r="Q24" s="8">
        <f>IF(I24="","",IF(OR(I24="E2",I24="E3",I24="E4"),"Yes","No: below E2"))</f>
        <v/>
      </c>
      <c r="R24" s="9">
        <f>IF(AND(ISNUMBER(F24),F24&gt;0,ISNUMBER(G24)),G24/F24,"")</f>
        <v/>
      </c>
      <c r="S24" s="8">
        <f>IF(AND(ISNUMBER(N24),N24&lt;Summary!$B$2),"Overdue","")</f>
        <v/>
      </c>
    </row>
    <row r="25">
      <c r="A25" s="10" t="n"/>
      <c r="B25" s="10" t="n"/>
      <c r="C25" s="10" t="n"/>
      <c r="D25" s="10" t="n"/>
      <c r="E25" s="11" t="n"/>
      <c r="F25" s="11" t="n"/>
      <c r="G25" s="11" t="n"/>
      <c r="H25" s="10" t="n"/>
      <c r="I25" s="10" t="n"/>
      <c r="J25" s="10" t="n"/>
      <c r="K25" s="10" t="n"/>
      <c r="L25" s="10" t="n"/>
      <c r="M25" s="10" t="n"/>
      <c r="N25" s="12" t="n"/>
      <c r="O25" s="7">
        <f>IF(AND(ISNUMBER(E25),ISNUMBER(F25)),F25-E25,"")</f>
        <v/>
      </c>
      <c r="P25" s="7">
        <f>IF(AND(ISNUMBER(E25),ISNUMBER(G25)),G25-E25,"")</f>
        <v/>
      </c>
      <c r="Q25" s="8">
        <f>IF(I25="","",IF(OR(I25="E2",I25="E3",I25="E4"),"Yes","No: below E2"))</f>
        <v/>
      </c>
      <c r="R25" s="9">
        <f>IF(AND(ISNUMBER(F25),F25&gt;0,ISNUMBER(G25)),G25/F25,"")</f>
        <v/>
      </c>
      <c r="S25" s="8">
        <f>IF(AND(ISNUMBER(N25),N25&lt;Summary!$B$2),"Overdue","")</f>
        <v/>
      </c>
    </row>
    <row r="26">
      <c r="A26" s="10" t="n"/>
      <c r="B26" s="10" t="n"/>
      <c r="C26" s="10" t="n"/>
      <c r="D26" s="10" t="n"/>
      <c r="E26" s="11" t="n"/>
      <c r="F26" s="11" t="n"/>
      <c r="G26" s="11" t="n"/>
      <c r="H26" s="10" t="n"/>
      <c r="I26" s="10" t="n"/>
      <c r="J26" s="10" t="n"/>
      <c r="K26" s="10" t="n"/>
      <c r="L26" s="10" t="n"/>
      <c r="M26" s="10" t="n"/>
      <c r="N26" s="12" t="n"/>
      <c r="O26" s="7">
        <f>IF(AND(ISNUMBER(E26),ISNUMBER(F26)),F26-E26,"")</f>
        <v/>
      </c>
      <c r="P26" s="7">
        <f>IF(AND(ISNUMBER(E26),ISNUMBER(G26)),G26-E26,"")</f>
        <v/>
      </c>
      <c r="Q26" s="8">
        <f>IF(I26="","",IF(OR(I26="E2",I26="E3",I26="E4"),"Yes","No: below E2"))</f>
        <v/>
      </c>
      <c r="R26" s="9">
        <f>IF(AND(ISNUMBER(F26),F26&gt;0,ISNUMBER(G26)),G26/F26,"")</f>
        <v/>
      </c>
      <c r="S26" s="8">
        <f>IF(AND(ISNUMBER(N26),N26&lt;Summary!$B$2),"Overdue","")</f>
        <v/>
      </c>
    </row>
    <row r="27">
      <c r="A27" s="10" t="n"/>
      <c r="B27" s="10" t="n"/>
      <c r="C27" s="10" t="n"/>
      <c r="D27" s="10" t="n"/>
      <c r="E27" s="11" t="n"/>
      <c r="F27" s="11" t="n"/>
      <c r="G27" s="11" t="n"/>
      <c r="H27" s="10" t="n"/>
      <c r="I27" s="10" t="n"/>
      <c r="J27" s="10" t="n"/>
      <c r="K27" s="10" t="n"/>
      <c r="L27" s="10" t="n"/>
      <c r="M27" s="10" t="n"/>
      <c r="N27" s="12" t="n"/>
      <c r="O27" s="7">
        <f>IF(AND(ISNUMBER(E27),ISNUMBER(F27)),F27-E27,"")</f>
        <v/>
      </c>
      <c r="P27" s="7">
        <f>IF(AND(ISNUMBER(E27),ISNUMBER(G27)),G27-E27,"")</f>
        <v/>
      </c>
      <c r="Q27" s="8">
        <f>IF(I27="","",IF(OR(I27="E2",I27="E3",I27="E4"),"Yes","No: below E2"))</f>
        <v/>
      </c>
      <c r="R27" s="9">
        <f>IF(AND(ISNUMBER(F27),F27&gt;0,ISNUMBER(G27)),G27/F27,"")</f>
        <v/>
      </c>
      <c r="S27" s="8">
        <f>IF(AND(ISNUMBER(N27),N27&lt;Summary!$B$2),"Overdue","")</f>
        <v/>
      </c>
    </row>
    <row r="28">
      <c r="A28" s="10" t="n"/>
      <c r="B28" s="10" t="n"/>
      <c r="C28" s="10" t="n"/>
      <c r="D28" s="10" t="n"/>
      <c r="E28" s="11" t="n"/>
      <c r="F28" s="11" t="n"/>
      <c r="G28" s="11" t="n"/>
      <c r="H28" s="10" t="n"/>
      <c r="I28" s="10" t="n"/>
      <c r="J28" s="10" t="n"/>
      <c r="K28" s="10" t="n"/>
      <c r="L28" s="10" t="n"/>
      <c r="M28" s="10" t="n"/>
      <c r="N28" s="12" t="n"/>
      <c r="O28" s="7">
        <f>IF(AND(ISNUMBER(E28),ISNUMBER(F28)),F28-E28,"")</f>
        <v/>
      </c>
      <c r="P28" s="7">
        <f>IF(AND(ISNUMBER(E28),ISNUMBER(G28)),G28-E28,"")</f>
        <v/>
      </c>
      <c r="Q28" s="8">
        <f>IF(I28="","",IF(OR(I28="E2",I28="E3",I28="E4"),"Yes","No: below E2"))</f>
        <v/>
      </c>
      <c r="R28" s="9">
        <f>IF(AND(ISNUMBER(F28),F28&gt;0,ISNUMBER(G28)),G28/F28,"")</f>
        <v/>
      </c>
      <c r="S28" s="8">
        <f>IF(AND(ISNUMBER(N28),N28&lt;Summary!$B$2),"Overdue","")</f>
        <v/>
      </c>
    </row>
    <row r="29">
      <c r="A29" s="10" t="n"/>
      <c r="B29" s="10" t="n"/>
      <c r="C29" s="10" t="n"/>
      <c r="D29" s="10" t="n"/>
      <c r="E29" s="11" t="n"/>
      <c r="F29" s="11" t="n"/>
      <c r="G29" s="11" t="n"/>
      <c r="H29" s="10" t="n"/>
      <c r="I29" s="10" t="n"/>
      <c r="J29" s="10" t="n"/>
      <c r="K29" s="10" t="n"/>
      <c r="L29" s="10" t="n"/>
      <c r="M29" s="10" t="n"/>
      <c r="N29" s="12" t="n"/>
      <c r="O29" s="7">
        <f>IF(AND(ISNUMBER(E29),ISNUMBER(F29)),F29-E29,"")</f>
        <v/>
      </c>
      <c r="P29" s="7">
        <f>IF(AND(ISNUMBER(E29),ISNUMBER(G29)),G29-E29,"")</f>
        <v/>
      </c>
      <c r="Q29" s="8">
        <f>IF(I29="","",IF(OR(I29="E2",I29="E3",I29="E4"),"Yes","No: below E2"))</f>
        <v/>
      </c>
      <c r="R29" s="9">
        <f>IF(AND(ISNUMBER(F29),F29&gt;0,ISNUMBER(G29)),G29/F29,"")</f>
        <v/>
      </c>
      <c r="S29" s="8">
        <f>IF(AND(ISNUMBER(N29),N29&lt;Summary!$B$2),"Overdue","")</f>
        <v/>
      </c>
    </row>
    <row r="30">
      <c r="A30" s="10" t="n"/>
      <c r="B30" s="10" t="n"/>
      <c r="C30" s="10" t="n"/>
      <c r="D30" s="10" t="n"/>
      <c r="E30" s="11" t="n"/>
      <c r="F30" s="11" t="n"/>
      <c r="G30" s="11" t="n"/>
      <c r="H30" s="10" t="n"/>
      <c r="I30" s="10" t="n"/>
      <c r="J30" s="10" t="n"/>
      <c r="K30" s="10" t="n"/>
      <c r="L30" s="10" t="n"/>
      <c r="M30" s="10" t="n"/>
      <c r="N30" s="12" t="n"/>
      <c r="O30" s="7">
        <f>IF(AND(ISNUMBER(E30),ISNUMBER(F30)),F30-E30,"")</f>
        <v/>
      </c>
      <c r="P30" s="7">
        <f>IF(AND(ISNUMBER(E30),ISNUMBER(G30)),G30-E30,"")</f>
        <v/>
      </c>
      <c r="Q30" s="8">
        <f>IF(I30="","",IF(OR(I30="E2",I30="E3",I30="E4"),"Yes","No: below E2"))</f>
        <v/>
      </c>
      <c r="R30" s="9">
        <f>IF(AND(ISNUMBER(F30),F30&gt;0,ISNUMBER(G30)),G30/F30,"")</f>
        <v/>
      </c>
      <c r="S30" s="8">
        <f>IF(AND(ISNUMBER(N30),N30&lt;Summary!$B$2),"Overdue","")</f>
        <v/>
      </c>
    </row>
    <row r="31">
      <c r="A31" s="10" t="n"/>
      <c r="B31" s="10" t="n"/>
      <c r="C31" s="10" t="n"/>
      <c r="D31" s="10" t="n"/>
      <c r="E31" s="11" t="n"/>
      <c r="F31" s="11" t="n"/>
      <c r="G31" s="11" t="n"/>
      <c r="H31" s="10" t="n"/>
      <c r="I31" s="10" t="n"/>
      <c r="J31" s="10" t="n"/>
      <c r="K31" s="10" t="n"/>
      <c r="L31" s="10" t="n"/>
      <c r="M31" s="10" t="n"/>
      <c r="N31" s="12" t="n"/>
      <c r="O31" s="7">
        <f>IF(AND(ISNUMBER(E31),ISNUMBER(F31)),F31-E31,"")</f>
        <v/>
      </c>
      <c r="P31" s="7">
        <f>IF(AND(ISNUMBER(E31),ISNUMBER(G31)),G31-E31,"")</f>
        <v/>
      </c>
      <c r="Q31" s="8">
        <f>IF(I31="","",IF(OR(I31="E2",I31="E3",I31="E4"),"Yes","No: below E2"))</f>
        <v/>
      </c>
      <c r="R31" s="9">
        <f>IF(AND(ISNUMBER(F31),F31&gt;0,ISNUMBER(G31)),G31/F31,"")</f>
        <v/>
      </c>
      <c r="S31" s="8">
        <f>IF(AND(ISNUMBER(N31),N31&lt;Summary!$B$2),"Overdue","")</f>
        <v/>
      </c>
    </row>
  </sheetData>
  <sheetProtection selectLockedCells="0" selectUnlockedCells="0" sheet="1" objects="0" insertRows="1" insertHyperlinks="1" autoFilter="1" scenarios="0" formatColumns="1" deleteColumns="1" insertColumns="1" pivotTables="1" deleteRows="1" formatCells="1" formatRows="1" sort="1"/>
  <dataValidations count="4">
    <dataValidation sqref="I2:I31" showDropDown="0" showInputMessage="0" showErrorMessage="0" allowBlank="1" type="list">
      <formula1>"E0,E1,E2,E3,E4"</formula1>
    </dataValidation>
    <dataValidation sqref="H2:H31" showDropDown="0" showInputMessage="0" showErrorMessage="0" allowBlank="1" type="list">
      <formula1>"Yes,No"</formula1>
    </dataValidation>
    <dataValidation sqref="J2:K31" showDropDown="0" showInputMessage="0" showErrorMessage="0" allowBlank="1" type="list">
      <formula1>"L,M,H"</formula1>
    </dataValidation>
    <dataValidation sqref="L2:L31" showDropDown="0" showInputMessage="0" showErrorMessage="0" allowBlank="1" type="list">
      <formula1>"Scale,Hold,Redesign,Stop,Undecided"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52" customWidth="1" min="1" max="1"/>
    <col width="16" customWidth="1" min="2" max="2"/>
    <col width="16" customWidth="1" min="3" max="3"/>
  </cols>
  <sheetData>
    <row r="1">
      <c r="A1" s="13" t="inlineStr">
        <is>
          <t>Portfolio summary (all formulas except the as-at date)</t>
        </is>
      </c>
    </row>
    <row r="2">
      <c r="A2" t="inlineStr">
        <is>
          <t>As-at date (input)</t>
        </is>
      </c>
      <c r="B2" s="14" t="n">
        <v>46303</v>
      </c>
    </row>
    <row r="4">
      <c r="A4" t="inlineStr">
        <is>
          <t>Material initiatives</t>
        </is>
      </c>
      <c r="B4" s="15">
        <f>COUNTA(Portfolio!B2:B31)</f>
        <v/>
      </c>
    </row>
    <row r="5">
      <c r="A5" t="inlineStr">
        <is>
          <t>Annualised investment (£k)</t>
        </is>
      </c>
      <c r="B5" s="16">
        <f>SUM(Portfolio!E2:E31)</f>
        <v/>
      </c>
    </row>
    <row r="6">
      <c r="A6" t="inlineStr">
        <is>
          <t>Claimed value (£k)</t>
        </is>
      </c>
      <c r="B6" s="16">
        <f>SUM(Portfolio!F2:F31)</f>
        <v/>
      </c>
    </row>
    <row r="7">
      <c r="A7" t="inlineStr">
        <is>
          <t>Claimed value that may be monetised, E2 or above (£k)</t>
        </is>
      </c>
      <c r="B7" s="16">
        <f>SUMIFS(Portfolio!F2:F31,Portfolio!I2:I31,"E2")+SUMIFS(Portfolio!F2:F31,Portfolio!I2:I31,"E3")+SUMIFS(Portfolio!F2:F31,Portfolio!I2:I31,"E4")</f>
        <v/>
      </c>
    </row>
    <row r="8">
      <c r="A8" t="inlineStr">
        <is>
          <t>Realised value (£k)</t>
        </is>
      </c>
      <c r="B8" s="16">
        <f>SUM(Portfolio!G2:G31)</f>
        <v/>
      </c>
    </row>
    <row r="9">
      <c r="A9" t="inlineStr">
        <is>
          <t>Realised net position (£k)</t>
        </is>
      </c>
      <c r="B9" s="7">
        <f>B8-B5</f>
        <v/>
      </c>
    </row>
    <row r="10">
      <c r="A10" t="inlineStr">
        <is>
          <t>Spend at E2 or above (£k)</t>
        </is>
      </c>
      <c r="B10" s="16">
        <f>SUMIFS(Portfolio!E2:E31,Portfolio!I2:I31,"E2")+SUMIFS(Portfolio!E2:E31,Portfolio!I2:I31,"E3")+SUMIFS(Portfolio!E2:E31,Portfolio!I2:I31,"E4")</f>
        <v/>
      </c>
    </row>
    <row r="11">
      <c r="A11" t="inlineStr">
        <is>
          <t>Share of spend at E2 or above</t>
        </is>
      </c>
      <c r="B11" s="9">
        <f>IF(B5&gt;0,B10/B5,"")</f>
        <v/>
      </c>
    </row>
    <row r="12">
      <c r="A12" t="inlineStr">
        <is>
          <t>Spend with no named owner or no baseline (£k)</t>
        </is>
      </c>
      <c r="B12" s="16">
        <f>SUMPRODUCT(((Portfolio!D2:D31="")+(Portfolio!H2:H31&lt;&gt;"Yes")&gt;0)*Portfolio!E2:E31)</f>
        <v/>
      </c>
    </row>
    <row r="13">
      <c r="A13" t="inlineStr">
        <is>
          <t>Reviews overdue</t>
        </is>
      </c>
      <c r="B13" s="15">
        <f>COUNTIF(Portfolio!S2:S31,"Overdue")</f>
        <v/>
      </c>
    </row>
    <row r="15">
      <c r="A15" s="17" t="inlineStr">
        <is>
          <t>Decision</t>
        </is>
      </c>
      <c r="B15" s="17" t="inlineStr">
        <is>
          <t>Initiatives</t>
        </is>
      </c>
      <c r="C15" s="17" t="inlineStr">
        <is>
          <t>Annual cost (£k)</t>
        </is>
      </c>
    </row>
    <row r="16">
      <c r="A16" t="inlineStr">
        <is>
          <t>Scale</t>
        </is>
      </c>
      <c r="B16" s="8">
        <f>COUNTIF(Portfolio!L2:L31,A16)</f>
        <v/>
      </c>
      <c r="C16" s="16">
        <f>SUMIF(Portfolio!L2:L31,A16,Portfolio!E2:E31)</f>
        <v/>
      </c>
    </row>
    <row r="17">
      <c r="A17" t="inlineStr">
        <is>
          <t>Hold</t>
        </is>
      </c>
      <c r="B17" s="8">
        <f>COUNTIF(Portfolio!L2:L31,A17)</f>
        <v/>
      </c>
      <c r="C17" s="16">
        <f>SUMIF(Portfolio!L2:L31,A17,Portfolio!E2:E31)</f>
        <v/>
      </c>
    </row>
    <row r="18">
      <c r="A18" t="inlineStr">
        <is>
          <t>Redesign</t>
        </is>
      </c>
      <c r="B18" s="8">
        <f>COUNTIF(Portfolio!L2:L31,A18)</f>
        <v/>
      </c>
      <c r="C18" s="16">
        <f>SUMIF(Portfolio!L2:L31,A18,Portfolio!E2:E31)</f>
        <v/>
      </c>
    </row>
    <row r="19">
      <c r="A19" t="inlineStr">
        <is>
          <t>Stop</t>
        </is>
      </c>
      <c r="B19" s="8">
        <f>COUNTIF(Portfolio!L2:L31,A19)</f>
        <v/>
      </c>
      <c r="C19" s="16">
        <f>SUMIF(Portfolio!L2:L31,A19,Portfolio!E2:E31)</f>
        <v/>
      </c>
    </row>
    <row r="20">
      <c r="A20" t="inlineStr">
        <is>
          <t>Undecided</t>
        </is>
      </c>
      <c r="B20" s="8">
        <f>COUNTIF(Portfolio!L2:L31,A20)</f>
        <v/>
      </c>
      <c r="C20" s="16">
        <f>SUMIF(Portfolio!L2:L31,A20,Portfolio!E2:E31)</f>
        <v/>
      </c>
    </row>
    <row r="22">
      <c r="A22" s="17" t="inlineStr">
        <is>
          <t>Evidence level</t>
        </is>
      </c>
      <c r="B22" s="17" t="inlineStr">
        <is>
          <t>Annual cost (£k)</t>
        </is>
      </c>
    </row>
    <row r="23">
      <c r="A23" t="inlineStr">
        <is>
          <t>E0</t>
        </is>
      </c>
      <c r="B23" s="16">
        <f>SUMIF(Portfolio!I2:I31,A23,Portfolio!E2:E31)</f>
        <v/>
      </c>
    </row>
    <row r="24">
      <c r="A24" t="inlineStr">
        <is>
          <t>E1</t>
        </is>
      </c>
      <c r="B24" s="16">
        <f>SUMIF(Portfolio!I2:I31,A24,Portfolio!E2:E31)</f>
        <v/>
      </c>
    </row>
    <row r="25">
      <c r="A25" t="inlineStr">
        <is>
          <t>E2</t>
        </is>
      </c>
      <c r="B25" s="16">
        <f>SUMIF(Portfolio!I2:I31,A25,Portfolio!E2:E31)</f>
        <v/>
      </c>
    </row>
    <row r="26">
      <c r="A26" t="inlineStr">
        <is>
          <t>E3</t>
        </is>
      </c>
      <c r="B26" s="16">
        <f>SUMIF(Portfolio!I2:I31,A26,Portfolio!E2:E31)</f>
        <v/>
      </c>
    </row>
    <row r="27">
      <c r="A27" t="inlineStr">
        <is>
          <t>E4</t>
        </is>
      </c>
      <c r="B27" s="16">
        <f>SUMIF(Portfolio!I2:I31,A27,Portfolio!E2:E31)</f>
        <v/>
      </c>
    </row>
    <row r="29">
      <c r="A29" s="18" t="inlineStr">
        <is>
          <t>The illustrative rows are invented and describe no real organisation.</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 customWidth="1" min="1" max="1"/>
    <col width="44" customWidth="1" min="2" max="2"/>
    <col width="80" customWidth="1" min="3" max="3"/>
  </cols>
  <sheetData>
    <row r="1">
      <c r="A1" s="17" t="inlineStr">
        <is>
          <t>#</t>
        </is>
      </c>
      <c r="B1" s="17" t="inlineStr">
        <is>
          <t>Item</t>
        </is>
      </c>
      <c r="C1" s="17" t="inlineStr">
        <is>
          <t>What to cover</t>
        </is>
      </c>
    </row>
    <row r="2">
      <c r="A2" s="2" t="n">
        <v>1</v>
      </c>
      <c r="B2" s="2" t="inlineStr">
        <is>
          <t>Movement since the previous review</t>
        </is>
      </c>
      <c r="C2" s="2" t="inlineStr">
        <is>
          <t>New, changed and closed initiatives; changes in cost, evidence level and decision.</t>
        </is>
      </c>
    </row>
    <row r="3">
      <c r="A3" s="2" t="n">
        <v>2</v>
      </c>
      <c r="B3" s="2" t="inlineStr">
        <is>
          <t>Cost and forecast variance</t>
        </is>
      </c>
      <c r="C3" s="2" t="inlineStr">
        <is>
          <t>Fully loaded cost against forecast, and why it moved.</t>
        </is>
      </c>
    </row>
    <row r="4">
      <c r="A4" s="2" t="n">
        <v>3</v>
      </c>
      <c r="B4" s="2" t="inlineStr">
        <is>
          <t>Evidence movement</t>
        </is>
      </c>
      <c r="C4" s="2" t="inlineStr">
        <is>
          <t>Which initiatives gained or lost an evidence level, and what evidence is due.</t>
        </is>
      </c>
    </row>
    <row r="5">
      <c r="A5" s="2" t="n">
        <v>4</v>
      </c>
      <c r="B5" s="2" t="inlineStr">
        <is>
          <t>Material value claims</t>
        </is>
      </c>
      <c r="C5" s="2" t="inlineStr">
        <is>
          <t>Claims above the materiality threshold: claimed, realised, and the gap between them.</t>
        </is>
      </c>
    </row>
    <row r="6">
      <c r="A6" s="2" t="n">
        <v>5</v>
      </c>
      <c r="B6" s="2" t="inlineStr">
        <is>
          <t>Risk and autonomy exceptions</t>
        </is>
      </c>
      <c r="C6" s="2" t="inlineStr">
        <is>
          <t>Open exceptions, owners and due dates.</t>
        </is>
      </c>
    </row>
    <row r="7">
      <c r="A7" s="2" t="n">
        <v>6</v>
      </c>
      <c r="B7" s="2" t="inlineStr">
        <is>
          <t>Overdue actions</t>
        </is>
      </c>
      <c r="C7" s="2" t="inlineStr">
        <is>
          <t>Actions and decisions past their review date.</t>
        </is>
      </c>
    </row>
    <row r="8">
      <c r="A8" s="2" t="n">
        <v>7</v>
      </c>
      <c r="B8" s="2" t="inlineStr">
        <is>
          <t>Decision requests</t>
        </is>
      </c>
      <c r="C8" s="2" t="inlineStr">
        <is>
          <t>Scale, hold, redesign or stop recommendations needing a decision, with the funded next action.</t>
        </is>
      </c>
    </row>
    <row r="9">
      <c r="A9" s="2" t="n">
        <v>8</v>
      </c>
      <c r="B9" s="2" t="inlineStr">
        <is>
          <t>Capital and capacity reallocation</t>
        </is>
      </c>
      <c r="C9" s="2" t="inlineStr">
        <is>
          <t>Money and scarce capacity released by stops and redesigns, and where it goes.</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12" customWidth="1" min="1" max="1"/>
    <col width="70" customWidth="1" min="2" max="2"/>
    <col width="50" customWidth="1" min="3" max="3"/>
  </cols>
  <sheetData>
    <row r="1">
      <c r="A1" s="17" t="inlineStr">
        <is>
          <t>Decision</t>
        </is>
      </c>
      <c r="B1" s="17" t="inlineStr">
        <is>
          <t>Apply when</t>
        </is>
      </c>
      <c r="C1" s="17" t="inlineStr">
        <is>
          <t>What happens</t>
        </is>
      </c>
    </row>
    <row r="2">
      <c r="A2" s="2" t="inlineStr">
        <is>
          <t>Scale</t>
        </is>
      </c>
      <c r="B2" s="2" t="inlineStr">
        <is>
          <t>High value, low load on the binding constraint, and evidence at or above the level the commitment needs.</t>
        </is>
      </c>
      <c r="C2" s="2" t="inlineStr">
        <is>
          <t>Fund and extend. Keep measuring.</t>
        </is>
      </c>
    </row>
    <row r="3">
      <c r="A3" s="2" t="inlineStr">
        <is>
          <t>Hold</t>
        </is>
      </c>
      <c r="B3" s="2" t="inlineStr">
        <is>
          <t>Promising, but the evidence is below the level the commitment needs, or ownership or controls are not yet in place.</t>
        </is>
      </c>
      <c r="C3" s="2" t="inlineStr">
        <is>
          <t>Keep at current size. Name the evidence that would change the decision, and a date.</t>
        </is>
      </c>
    </row>
    <row r="4">
      <c r="A4" s="2" t="inlineStr">
        <is>
          <t>Redesign</t>
        </is>
      </c>
      <c r="B4" s="2" t="inlineStr">
        <is>
          <t>The outcome is valuable, but the workflow, model route, contract, verification burden or operating model weakens the case.</t>
        </is>
      </c>
      <c r="C4" s="2" t="inlineStr">
        <is>
          <t>Relieve the constraint first, then decide again.</t>
        </is>
      </c>
    </row>
    <row r="5">
      <c r="A5" s="2" t="inlineStr">
        <is>
          <t>Stop</t>
        </is>
      </c>
      <c r="B5" s="2" t="inlineStr">
        <is>
          <t>No credible route to acceptable value and risk remains within the agreed decision period.</t>
        </is>
      </c>
      <c r="C5" s="2" t="inlineStr">
        <is>
          <t>End it and release the capacity. Record why.</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0" customWidth="1" min="1" max="1"/>
    <col width="50" customWidth="1" min="2" max="2"/>
    <col width="36" customWidth="1" min="3" max="3"/>
  </cols>
  <sheetData>
    <row r="1">
      <c r="A1" s="17" t="inlineStr">
        <is>
          <t>Level</t>
        </is>
      </c>
      <c r="B1" s="17" t="inlineStr">
        <is>
          <t>Evidence</t>
        </is>
      </c>
      <c r="C1" s="17" t="inlineStr">
        <is>
          <t>Good enough for</t>
        </is>
      </c>
    </row>
    <row r="2">
      <c r="A2" t="inlineStr">
        <is>
          <t>E0</t>
        </is>
      </c>
      <c r="B2" t="inlineStr">
        <is>
          <t>Anecdote or expert opinion</t>
        </is>
      </c>
      <c r="C2" t="inlineStr">
        <is>
          <t>Exploration only</t>
        </is>
      </c>
    </row>
    <row r="3">
      <c r="A3" t="inlineStr">
        <is>
          <t>E1</t>
        </is>
      </c>
      <c r="B3" t="inlineStr">
        <is>
          <t>Before and after baseline</t>
        </is>
      </c>
      <c r="C3" t="inlineStr">
        <is>
          <t>An early operational case</t>
        </is>
      </c>
    </row>
    <row r="4">
      <c r="A4" t="inlineStr">
        <is>
          <t>E2</t>
        </is>
      </c>
      <c r="B4" t="inlineStr">
        <is>
          <t>Adjusted baseline or matched cohort</t>
        </is>
      </c>
      <c r="C4" t="inlineStr">
        <is>
          <t>A portfolio decision</t>
        </is>
      </c>
    </row>
    <row r="5">
      <c r="A5" t="inlineStr">
        <is>
          <t>E3</t>
        </is>
      </c>
      <c r="B5" t="inlineStr">
        <is>
          <t>Holdout group or quasi-experiment</t>
        </is>
      </c>
      <c r="C5" t="inlineStr">
        <is>
          <t>A material investment</t>
        </is>
      </c>
    </row>
    <row r="6">
      <c r="A6" t="inlineStr">
        <is>
          <t>E4</t>
        </is>
      </c>
      <c r="B6" t="inlineStr">
        <is>
          <t>Controlled experiment, independently validated</t>
        </is>
      </c>
      <c r="C6" t="inlineStr">
        <is>
          <t>A high-value or high-risk claim</t>
        </is>
      </c>
    </row>
    <row r="7">
      <c r="A7" t="inlineStr"/>
      <c r="B7" t="inlineStr">
        <is>
          <t>The level is a gate, not a multiplier: no monetised claim below E2.</t>
        </is>
      </c>
      <c r="C7" t="inlineStr"/>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2" customWidth="1" min="1" max="1"/>
    <col width="90" customWidth="1" min="2" max="2"/>
  </cols>
  <sheetData>
    <row r="1">
      <c r="A1" t="inlineStr">
        <is>
          <t>Name</t>
        </is>
      </c>
      <c r="B1" t="inlineStr">
        <is>
          <t>AI portfolio review pack</t>
        </is>
      </c>
    </row>
    <row r="2">
      <c r="A2" t="inlineStr">
        <is>
          <t>Version</t>
        </is>
      </c>
      <c r="B2" t="inlineStr">
        <is>
          <t>0.5</t>
        </is>
      </c>
    </row>
    <row r="3">
      <c r="A3" t="inlineStr">
        <is>
          <t>Date</t>
        </is>
      </c>
      <c r="B3" t="inlineStr">
        <is>
          <t>2026-10-08</t>
        </is>
      </c>
    </row>
    <row r="4">
      <c r="A4" t="inlineStr">
        <is>
          <t>Status</t>
        </is>
      </c>
      <c r="B4" t="inlineStr">
        <is>
          <t>Proposal from AI Economics Hub. Not a standard.</t>
        </is>
      </c>
    </row>
    <row r="5">
      <c r="A5" t="inlineStr">
        <is>
          <t>Change history</t>
        </is>
      </c>
      <c r="B5" t="inlineStr">
        <is>
          <t>0.5 (2026-10-08): first release.</t>
        </is>
      </c>
    </row>
    <row r="6">
      <c r="A6" t="inlineStr">
        <is>
          <t>Related</t>
        </is>
      </c>
      <c r="B6" t="inlineStr">
        <is>
          <t>The AI Value Ledger (the per-workflow record this portfolio view summarises); Scale, hold, redesign, stop.</t>
        </is>
      </c>
    </row>
    <row r="7">
      <c r="A7" t="inlineStr">
        <is>
          <t>Licence of this template</t>
        </is>
      </c>
      <c r="B7" t="inlineStr">
        <is>
          <t>Free to use. Keep the attribution to AI Economics Hub where the evidence levels or decision rules are referenced.</t>
        </is>
      </c>
    </row>
  </sheetData>
  <sheetProtection selectLockedCells="0" selectUnlockedCells="0" sheet="1" objects="0" insertRows="1" insertHyperlinks="1" autoFilter="1" scenarios="0" formatColumns="1" deleteColumns="1" insertColumns="1" pivotTables="1" deleteRows="1" formatCells="1" formatRows="1" sort="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2026-10-08T17:31:18Z</dcterms:created>
  <dcterms:modified xmlns:dcterms="http://purl.org/dc/terms/" xmlns:xsi="http://www.w3.org/2001/XMLSchema-instance" xsi:type="dcterms:W3CDTF">2026-10-08T17:31:18Z</dcterms:modified>
</cp:coreProperties>
</file>