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Suppliers" sheetId="2" state="visible" r:id="rId2"/>
    <sheet xmlns:r="http://schemas.openxmlformats.org/officeDocument/2006/relationships" name="Terms" sheetId="3" state="visible" r:id="rId3"/>
    <sheet xmlns:r="http://schemas.openxmlformats.org/officeDocument/2006/relationships" name="Summary" sheetId="4" state="visible" r:id="rId4"/>
    <sheet xmlns:r="http://schemas.openxmlformats.org/officeDocument/2006/relationships" name="Version"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yyyy-mm-dd"/>
  </numFmts>
  <fonts count="5">
    <font>
      <name val="Calibri"/>
      <family val="2"/>
      <color theme="1"/>
      <sz val="11"/>
      <scheme val="minor"/>
    </font>
    <font>
      <b val="1"/>
      <sz val="14"/>
    </font>
    <font>
      <b val="1"/>
      <color rgb="00FFFFFF"/>
    </font>
    <font>
      <b val="1"/>
      <sz val="12"/>
    </font>
    <font>
      <i val="1"/>
    </font>
  </fonts>
  <fills count="6">
    <fill>
      <patternFill/>
    </fill>
    <fill>
      <patternFill patternType="gray125"/>
    </fill>
    <fill>
      <patternFill patternType="solid">
        <fgColor rgb="001F3A5F"/>
      </patternFill>
    </fill>
    <fill>
      <patternFill patternType="solid">
        <fgColor rgb="00E8F0FE"/>
      </patternFill>
    </fill>
    <fill>
      <patternFill patternType="solid">
        <fgColor rgb="00EEF2F7"/>
      </patternFill>
    </fill>
    <fill>
      <patternFill patternType="solid">
        <fgColor rgb="00FFF8E1"/>
      </patternFill>
    </fill>
  </fills>
  <borders count="1">
    <border>
      <left/>
      <right/>
      <top/>
      <bottom/>
      <diagonal/>
    </border>
  </borders>
  <cellStyleXfs count="1">
    <xf numFmtId="0" fontId="0" fillId="0" borderId="0"/>
  </cellStyleXfs>
  <cellXfs count="16">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0" applyAlignment="1" pivotButton="0" quotePrefix="0" xfId="0">
      <alignment vertical="center" wrapText="1"/>
    </xf>
    <xf numFmtId="0" fontId="0" fillId="3" borderId="0" applyAlignment="1" applyProtection="1" pivotButton="0" quotePrefix="0" xfId="0">
      <alignment vertical="top" wrapText="1"/>
      <protection locked="0" hidden="0"/>
    </xf>
    <xf numFmtId="3" fontId="0" fillId="3" borderId="0" applyAlignment="1" applyProtection="1" pivotButton="0" quotePrefix="0" xfId="0">
      <alignment vertical="top" wrapText="1"/>
      <protection locked="0" hidden="0"/>
    </xf>
    <xf numFmtId="3" fontId="0" fillId="4" borderId="0" pivotButton="0" quotePrefix="0" xfId="0"/>
    <xf numFmtId="164" fontId="0" fillId="4" borderId="0" pivotButton="0" quotePrefix="0" xfId="0"/>
    <xf numFmtId="165" fontId="0" fillId="3" borderId="0" applyAlignment="1" applyProtection="1" pivotButton="0" quotePrefix="0" xfId="0">
      <alignment vertical="top" wrapText="1"/>
      <protection locked="0" hidden="0"/>
    </xf>
    <xf numFmtId="0" fontId="0" fillId="5" borderId="0" applyAlignment="1" applyProtection="1" pivotButton="0" quotePrefix="0" xfId="0">
      <alignment vertical="top" wrapText="1"/>
      <protection locked="0" hidden="0"/>
    </xf>
    <xf numFmtId="3" fontId="0" fillId="5" borderId="0" applyAlignment="1" applyProtection="1" pivotButton="0" quotePrefix="0" xfId="0">
      <alignment vertical="top" wrapText="1"/>
      <protection locked="0" hidden="0"/>
    </xf>
    <xf numFmtId="165" fontId="0" fillId="5" borderId="0" applyAlignment="1" applyProtection="1" pivotButton="0" quotePrefix="0" xfId="0">
      <alignment vertical="top" wrapText="1"/>
      <protection locked="0" hidden="0"/>
    </xf>
    <xf numFmtId="0" fontId="2" fillId="2" borderId="0" pivotButton="0" quotePrefix="0" xfId="0"/>
    <xf numFmtId="0" fontId="3" fillId="0" borderId="0" pivotButton="0" quotePrefix="0" xfId="0"/>
    <xf numFmtId="1" fontId="0" fillId="4"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cols>
    <col width="120" customWidth="1" min="1" max="1"/>
  </cols>
  <sheetData>
    <row r="1">
      <c r="A1" s="1" t="inlineStr">
        <is>
          <t>AI supplier economics review</t>
        </is>
      </c>
    </row>
    <row r="2">
      <c r="A2" s="2" t="inlineStr">
        <is>
          <t>A proposal from AI Economics Hub, version 0.5 (2026-10-08). Not a standard. See the article 'The AI Supplier Economics Review' (/articles/ai-supplier-economics-review).</t>
        </is>
      </c>
    </row>
    <row r="3">
      <c r="A3" s="2" t="inlineStr">
        <is>
          <t>One row per supplier contract on the Suppliers sheet. Cream cells are inputs, grey cells are formulas and are locked. The blue rows are ILLUSTRATIVE, with invented figures and invented suppliers: overwrite or delete them. Money is in £ thousands.</t>
        </is>
      </c>
    </row>
    <row r="4">
      <c r="A4" s="2" t="inlineStr">
        <is>
          <t>Pricing risk: enter annual spend, the share of it that rises with volume, any minimum commitment and any spend ceiling. The sheet shows the annual cost at 2 times and 5 times today's volume.</t>
        </is>
      </c>
    </row>
    <row r="5">
      <c r="A5" s="2" t="inlineStr">
        <is>
          <t>Lock-in: score each of model, platform, data and workflow from 1 (easy to move) to 5 (very hard to move). Estimate the cost of leaving in five lines. Compare it with one year of spend.</t>
        </is>
      </c>
    </row>
    <row r="6">
      <c r="A6" s="2" t="inlineStr">
        <is>
          <t>Consolidation and governance: answer Yes, Partly or No. Terms in place counts how many of the twelve terms on the Terms sheet the contract has.</t>
        </is>
      </c>
    </row>
    <row r="7">
      <c r="A7" s="2" t="inlineStr">
        <is>
          <t>The sheet does not rate a supplier good or bad, and it applies no thresholds. It puts the numbers in front of the people who decide.</t>
        </is>
      </c>
    </row>
    <row r="8">
      <c r="A8" s="2" t="inlineStr">
        <is>
          <t>Sheets are protected without a password so you can unprotect to extend them. Nothing leaves your machine.</t>
        </is>
      </c>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worksheet>
</file>

<file path=xl/worksheets/sheet2.xml><?xml version="1.0" encoding="utf-8"?>
<worksheet xmlns="http://schemas.openxmlformats.org/spreadsheetml/2006/main">
  <sheetPr>
    <outlinePr summaryBelow="1" summaryRight="1"/>
    <pageSetUpPr/>
  </sheetPr>
  <dimension ref="A1:Z31"/>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20" customWidth="1" min="1" max="1"/>
    <col width="28" customWidth="1" min="2" max="2"/>
    <col width="24" customWidth="1" min="3" max="3"/>
    <col width="14" customWidth="1" min="4" max="4"/>
    <col width="12" customWidth="1" min="5" max="5"/>
    <col width="11" customWidth="1" min="6" max="6"/>
    <col width="13" customWidth="1" min="7" max="7"/>
    <col width="13" customWidth="1" min="8" max="8"/>
    <col width="14" customWidth="1" min="9" max="9"/>
    <col width="14" customWidth="1" min="10" max="10"/>
    <col width="9" customWidth="1" min="11" max="11"/>
    <col width="9" customWidth="1" min="12" max="12"/>
    <col width="9" customWidth="1" min="13" max="13"/>
    <col width="9" customWidth="1" min="14" max="14"/>
    <col width="9" customWidth="1" min="15" max="15"/>
    <col width="12" customWidth="1" min="16" max="16"/>
    <col width="12" customWidth="1" min="17" max="17"/>
    <col width="13" customWidth="1" min="18" max="18"/>
    <col width="12" customWidth="1" min="19" max="19"/>
    <col width="11" customWidth="1" min="20" max="20"/>
    <col width="12" customWidth="1" min="21" max="21"/>
    <col width="12" customWidth="1" min="22" max="22"/>
    <col width="13" customWidth="1" min="23" max="23"/>
    <col width="14" customWidth="1" min="24" max="24"/>
    <col width="11" customWidth="1" min="25" max="25"/>
    <col width="13" customWidth="1" min="26" max="26"/>
  </cols>
  <sheetData>
    <row r="1" ht="78" customHeight="1">
      <c r="A1" s="3" t="inlineStr">
        <is>
          <t>Supplier</t>
        </is>
      </c>
      <c r="B1" s="3" t="inlineStr">
        <is>
          <t>Service</t>
        </is>
      </c>
      <c r="C1" s="3" t="inlineStr">
        <is>
          <t>Owner (named role)</t>
        </is>
      </c>
      <c r="D1" s="3" t="inlineStr">
        <is>
          <t>Pricing model</t>
        </is>
      </c>
      <c r="E1" s="3" t="inlineStr">
        <is>
          <t>Annual spend (£k)</t>
        </is>
      </c>
      <c r="F1" s="3" t="inlineStr">
        <is>
          <t>Variable share (0 to 1)</t>
        </is>
      </c>
      <c r="G1" s="3" t="inlineStr">
        <is>
          <t>Minimum commitment (£k)</t>
        </is>
      </c>
      <c r="H1" s="3" t="inlineStr">
        <is>
          <t>Spend ceiling (£k, optional)</t>
        </is>
      </c>
      <c r="I1" s="3" t="inlineStr">
        <is>
          <t>Annual cost at 2x volume (£k)</t>
        </is>
      </c>
      <c r="J1" s="3" t="inlineStr">
        <is>
          <t>Annual cost at 5x volume (£k)</t>
        </is>
      </c>
      <c r="K1" s="3" t="inlineStr">
        <is>
          <t>Lock-in: model (1-5)</t>
        </is>
      </c>
      <c r="L1" s="3" t="inlineStr">
        <is>
          <t>Lock-in: platform (1-5)</t>
        </is>
      </c>
      <c r="M1" s="3" t="inlineStr">
        <is>
          <t>Lock-in: data (1-5)</t>
        </is>
      </c>
      <c r="N1" s="3" t="inlineStr">
        <is>
          <t>Lock-in: workflow (1-5)</t>
        </is>
      </c>
      <c r="O1" s="3" t="inlineStr">
        <is>
          <t>Average lock-in</t>
        </is>
      </c>
      <c r="P1" s="3" t="inlineStr">
        <is>
          <t>Exit: integration rebuild (£k)</t>
        </is>
      </c>
      <c r="Q1" s="3" t="inlineStr">
        <is>
          <t>Exit: data migration (£k)</t>
        </is>
      </c>
      <c r="R1" s="3" t="inlineStr">
        <is>
          <t>Exit: evaluation and prompt rework (£k)</t>
        </is>
      </c>
      <c r="S1" s="3" t="inlineStr">
        <is>
          <t>Exit: dual running (£k)</t>
        </is>
      </c>
      <c r="T1" s="3" t="inlineStr">
        <is>
          <t>Exit: other (£k)</t>
        </is>
      </c>
      <c r="U1" s="3" t="inlineStr">
        <is>
          <t>Estimated exit cost (£k)</t>
        </is>
      </c>
      <c r="V1" s="3" t="inlineStr">
        <is>
          <t>Exit cost as multiple of annual spend</t>
        </is>
      </c>
      <c r="W1" s="3" t="inlineStr">
        <is>
          <t>Change-of-control protection</t>
        </is>
      </c>
      <c r="X1" s="3" t="inlineStr">
        <is>
          <t>Governance and data terms meet our needs</t>
        </is>
      </c>
      <c r="Y1" s="3" t="inlineStr">
        <is>
          <t>Contract terms in place (of 12)</t>
        </is>
      </c>
      <c r="Z1" s="3" t="inlineStr">
        <is>
          <t>Renewal or break date</t>
        </is>
      </c>
    </row>
    <row r="2">
      <c r="A2" s="4" t="inlineStr">
        <is>
          <t>Supplier A (illustrative)</t>
        </is>
      </c>
      <c r="B2" s="4" t="inlineStr">
        <is>
          <t>Packaged assistant, per seat</t>
        </is>
      </c>
      <c r="C2" s="4" t="inlineStr">
        <is>
          <t>CIO</t>
        </is>
      </c>
      <c r="D2" s="4" t="inlineStr">
        <is>
          <t>Per seat</t>
        </is>
      </c>
      <c r="E2" s="5" t="n">
        <v>340</v>
      </c>
      <c r="F2" s="4" t="n">
        <v>0.1</v>
      </c>
      <c r="G2" s="5" t="n">
        <v>300</v>
      </c>
      <c r="H2" s="5" t="n"/>
      <c r="I2" s="6">
        <f>IF(AND(ISNUMBER(E2),ISNUMBER(F2)),MIN(IF(ISNUMBER(H2),H2,1E+99),MAX(IF(ISNUMBER(G2),G2,0),E2*(1-F2)+E2*F2*2)),"")</f>
        <v/>
      </c>
      <c r="J2" s="6">
        <f>IF(AND(ISNUMBER(E2),ISNUMBER(F2)),MIN(IF(ISNUMBER(H2),H2,1E+99),MAX(IF(ISNUMBER(G2),G2,0),E2*(1-F2)+E2*F2*5)),"")</f>
        <v/>
      </c>
      <c r="K2" s="4" t="n">
        <v>2</v>
      </c>
      <c r="L2" s="4" t="n">
        <v>3</v>
      </c>
      <c r="M2" s="4" t="n">
        <v>2</v>
      </c>
      <c r="N2" s="4" t="n">
        <v>3</v>
      </c>
      <c r="O2" s="7">
        <f>IF(COUNT(K2:N2)&gt;0,AVERAGE(K2:N2),"")</f>
        <v/>
      </c>
      <c r="P2" s="5" t="n">
        <v>20</v>
      </c>
      <c r="Q2" s="5" t="n">
        <v>5</v>
      </c>
      <c r="R2" s="5" t="n">
        <v>10</v>
      </c>
      <c r="S2" s="5" t="n">
        <v>25</v>
      </c>
      <c r="T2" s="5" t="n">
        <v>5</v>
      </c>
      <c r="U2" s="6">
        <f>IF(COUNT(P2:T2)&gt;0,SUM(P2:T2),"")</f>
        <v/>
      </c>
      <c r="V2" s="7">
        <f>IF(AND(ISNUMBER(U2),ISNUMBER(E2),E2&gt;0),U2/E2,"")</f>
        <v/>
      </c>
      <c r="W2" s="4" t="inlineStr">
        <is>
          <t>No</t>
        </is>
      </c>
      <c r="X2" s="4" t="inlineStr">
        <is>
          <t>Partly</t>
        </is>
      </c>
      <c r="Y2" s="4" t="n">
        <v>5</v>
      </c>
      <c r="Z2" s="8" t="n">
        <v>46568</v>
      </c>
    </row>
    <row r="3">
      <c r="A3" s="4" t="inlineStr">
        <is>
          <t>Supplier B (illustrative)</t>
        </is>
      </c>
      <c r="B3" s="4" t="inlineStr">
        <is>
          <t>Model API, consumption pricing</t>
        </is>
      </c>
      <c r="C3" s="4" t="inlineStr">
        <is>
          <t>Platform lead</t>
        </is>
      </c>
      <c r="D3" s="4" t="inlineStr">
        <is>
          <t>Consumption</t>
        </is>
      </c>
      <c r="E3" s="5" t="n">
        <v>120</v>
      </c>
      <c r="F3" s="4" t="n">
        <v>0.95</v>
      </c>
      <c r="G3" s="5" t="n">
        <v>0</v>
      </c>
      <c r="H3" s="5" t="n"/>
      <c r="I3" s="6">
        <f>IF(AND(ISNUMBER(E3),ISNUMBER(F3)),MIN(IF(ISNUMBER(H3),H3,1E+99),MAX(IF(ISNUMBER(G3),G3,0),E3*(1-F3)+E3*F3*2)),"")</f>
        <v/>
      </c>
      <c r="J3" s="6">
        <f>IF(AND(ISNUMBER(E3),ISNUMBER(F3)),MIN(IF(ISNUMBER(H3),H3,1E+99),MAX(IF(ISNUMBER(G3),G3,0),E3*(1-F3)+E3*F3*5)),"")</f>
        <v/>
      </c>
      <c r="K3" s="4" t="n">
        <v>3</v>
      </c>
      <c r="L3" s="4" t="n">
        <v>2</v>
      </c>
      <c r="M3" s="4" t="n">
        <v>2</v>
      </c>
      <c r="N3" s="4" t="n">
        <v>4</v>
      </c>
      <c r="O3" s="7">
        <f>IF(COUNT(K3:N3)&gt;0,AVERAGE(K3:N3),"")</f>
        <v/>
      </c>
      <c r="P3" s="5" t="n">
        <v>60</v>
      </c>
      <c r="Q3" s="5" t="n">
        <v>15</v>
      </c>
      <c r="R3" s="5" t="n">
        <v>30</v>
      </c>
      <c r="S3" s="5" t="n">
        <v>20</v>
      </c>
      <c r="T3" s="5" t="n">
        <v>10</v>
      </c>
      <c r="U3" s="6">
        <f>IF(COUNT(P3:T3)&gt;0,SUM(P3:T3),"")</f>
        <v/>
      </c>
      <c r="V3" s="7">
        <f>IF(AND(ISNUMBER(U3),ISNUMBER(E3),E3&gt;0),U3/E3,"")</f>
        <v/>
      </c>
      <c r="W3" s="4" t="inlineStr">
        <is>
          <t>Partly</t>
        </is>
      </c>
      <c r="X3" s="4" t="inlineStr">
        <is>
          <t>Yes</t>
        </is>
      </c>
      <c r="Y3" s="4" t="n">
        <v>7</v>
      </c>
      <c r="Z3" s="8" t="n">
        <v>46477</v>
      </c>
    </row>
    <row r="4">
      <c r="A4" s="4" t="inlineStr">
        <is>
          <t>Supplier C (illustrative)</t>
        </is>
      </c>
      <c r="B4" s="4" t="inlineStr">
        <is>
          <t>AI platform, committed spend</t>
        </is>
      </c>
      <c r="C4" s="4" t="inlineStr">
        <is>
          <t>CTO</t>
        </is>
      </c>
      <c r="D4" s="4" t="inlineStr">
        <is>
          <t>Committed</t>
        </is>
      </c>
      <c r="E4" s="5" t="n">
        <v>400</v>
      </c>
      <c r="F4" s="4" t="n">
        <v>0.6</v>
      </c>
      <c r="G4" s="5" t="n">
        <v>360</v>
      </c>
      <c r="H4" s="5" t="n">
        <v>700</v>
      </c>
      <c r="I4" s="6">
        <f>IF(AND(ISNUMBER(E4),ISNUMBER(F4)),MIN(IF(ISNUMBER(H4),H4,1E+99),MAX(IF(ISNUMBER(G4),G4,0),E4*(1-F4)+E4*F4*2)),"")</f>
        <v/>
      </c>
      <c r="J4" s="6">
        <f>IF(AND(ISNUMBER(E4),ISNUMBER(F4)),MIN(IF(ISNUMBER(H4),H4,1E+99),MAX(IF(ISNUMBER(G4),G4,0),E4*(1-F4)+E4*F4*5)),"")</f>
        <v/>
      </c>
      <c r="K4" s="4" t="n">
        <v>4</v>
      </c>
      <c r="L4" s="4" t="n">
        <v>5</v>
      </c>
      <c r="M4" s="4" t="n">
        <v>4</v>
      </c>
      <c r="N4" s="4" t="n">
        <v>4</v>
      </c>
      <c r="O4" s="7">
        <f>IF(COUNT(K4:N4)&gt;0,AVERAGE(K4:N4),"")</f>
        <v/>
      </c>
      <c r="P4" s="5" t="n">
        <v>150</v>
      </c>
      <c r="Q4" s="5" t="n">
        <v>60</v>
      </c>
      <c r="R4" s="5" t="n">
        <v>40</v>
      </c>
      <c r="S4" s="5" t="n">
        <v>80</v>
      </c>
      <c r="T4" s="5" t="n">
        <v>20</v>
      </c>
      <c r="U4" s="6">
        <f>IF(COUNT(P4:T4)&gt;0,SUM(P4:T4),"")</f>
        <v/>
      </c>
      <c r="V4" s="7">
        <f>IF(AND(ISNUMBER(U4),ISNUMBER(E4),E4&gt;0),U4/E4,"")</f>
        <v/>
      </c>
      <c r="W4" s="4" t="inlineStr">
        <is>
          <t>No</t>
        </is>
      </c>
      <c r="X4" s="4" t="inlineStr">
        <is>
          <t>Partly</t>
        </is>
      </c>
      <c r="Y4" s="4" t="n">
        <v>4</v>
      </c>
      <c r="Z4" s="8" t="n">
        <v>46783</v>
      </c>
    </row>
    <row r="5">
      <c r="A5" s="9" t="n"/>
      <c r="B5" s="9" t="n"/>
      <c r="C5" s="9" t="n"/>
      <c r="D5" s="9" t="n"/>
      <c r="E5" s="10" t="n"/>
      <c r="F5" s="9" t="n"/>
      <c r="G5" s="10" t="n"/>
      <c r="H5" s="10" t="n"/>
      <c r="I5" s="6">
        <f>IF(AND(ISNUMBER(E5),ISNUMBER(F5)),MIN(IF(ISNUMBER(H5),H5,1E+99),MAX(IF(ISNUMBER(G5),G5,0),E5*(1-F5)+E5*F5*2)),"")</f>
        <v/>
      </c>
      <c r="J5" s="6">
        <f>IF(AND(ISNUMBER(E5),ISNUMBER(F5)),MIN(IF(ISNUMBER(H5),H5,1E+99),MAX(IF(ISNUMBER(G5),G5,0),E5*(1-F5)+E5*F5*5)),"")</f>
        <v/>
      </c>
      <c r="K5" s="9" t="n"/>
      <c r="L5" s="9" t="n"/>
      <c r="M5" s="9" t="n"/>
      <c r="N5" s="9" t="n"/>
      <c r="O5" s="7">
        <f>IF(COUNT(K5:N5)&gt;0,AVERAGE(K5:N5),"")</f>
        <v/>
      </c>
      <c r="P5" s="10" t="n"/>
      <c r="Q5" s="10" t="n"/>
      <c r="R5" s="10" t="n"/>
      <c r="S5" s="10" t="n"/>
      <c r="T5" s="10" t="n"/>
      <c r="U5" s="6">
        <f>IF(COUNT(P5:T5)&gt;0,SUM(P5:T5),"")</f>
        <v/>
      </c>
      <c r="V5" s="7">
        <f>IF(AND(ISNUMBER(U5),ISNUMBER(E5),E5&gt;0),U5/E5,"")</f>
        <v/>
      </c>
      <c r="W5" s="9" t="n"/>
      <c r="X5" s="9" t="n"/>
      <c r="Y5" s="9" t="n"/>
      <c r="Z5" s="11" t="n"/>
    </row>
    <row r="6">
      <c r="A6" s="9" t="n"/>
      <c r="B6" s="9" t="n"/>
      <c r="C6" s="9" t="n"/>
      <c r="D6" s="9" t="n"/>
      <c r="E6" s="10" t="n"/>
      <c r="F6" s="9" t="n"/>
      <c r="G6" s="10" t="n"/>
      <c r="H6" s="10" t="n"/>
      <c r="I6" s="6">
        <f>IF(AND(ISNUMBER(E6),ISNUMBER(F6)),MIN(IF(ISNUMBER(H6),H6,1E+99),MAX(IF(ISNUMBER(G6),G6,0),E6*(1-F6)+E6*F6*2)),"")</f>
        <v/>
      </c>
      <c r="J6" s="6">
        <f>IF(AND(ISNUMBER(E6),ISNUMBER(F6)),MIN(IF(ISNUMBER(H6),H6,1E+99),MAX(IF(ISNUMBER(G6),G6,0),E6*(1-F6)+E6*F6*5)),"")</f>
        <v/>
      </c>
      <c r="K6" s="9" t="n"/>
      <c r="L6" s="9" t="n"/>
      <c r="M6" s="9" t="n"/>
      <c r="N6" s="9" t="n"/>
      <c r="O6" s="7">
        <f>IF(COUNT(K6:N6)&gt;0,AVERAGE(K6:N6),"")</f>
        <v/>
      </c>
      <c r="P6" s="10" t="n"/>
      <c r="Q6" s="10" t="n"/>
      <c r="R6" s="10" t="n"/>
      <c r="S6" s="10" t="n"/>
      <c r="T6" s="10" t="n"/>
      <c r="U6" s="6">
        <f>IF(COUNT(P6:T6)&gt;0,SUM(P6:T6),"")</f>
        <v/>
      </c>
      <c r="V6" s="7">
        <f>IF(AND(ISNUMBER(U6),ISNUMBER(E6),E6&gt;0),U6/E6,"")</f>
        <v/>
      </c>
      <c r="W6" s="9" t="n"/>
      <c r="X6" s="9" t="n"/>
      <c r="Y6" s="9" t="n"/>
      <c r="Z6" s="11" t="n"/>
    </row>
    <row r="7">
      <c r="A7" s="9" t="n"/>
      <c r="B7" s="9" t="n"/>
      <c r="C7" s="9" t="n"/>
      <c r="D7" s="9" t="n"/>
      <c r="E7" s="10" t="n"/>
      <c r="F7" s="9" t="n"/>
      <c r="G7" s="10" t="n"/>
      <c r="H7" s="10" t="n"/>
      <c r="I7" s="6">
        <f>IF(AND(ISNUMBER(E7),ISNUMBER(F7)),MIN(IF(ISNUMBER(H7),H7,1E+99),MAX(IF(ISNUMBER(G7),G7,0),E7*(1-F7)+E7*F7*2)),"")</f>
        <v/>
      </c>
      <c r="J7" s="6">
        <f>IF(AND(ISNUMBER(E7),ISNUMBER(F7)),MIN(IF(ISNUMBER(H7),H7,1E+99),MAX(IF(ISNUMBER(G7),G7,0),E7*(1-F7)+E7*F7*5)),"")</f>
        <v/>
      </c>
      <c r="K7" s="9" t="n"/>
      <c r="L7" s="9" t="n"/>
      <c r="M7" s="9" t="n"/>
      <c r="N7" s="9" t="n"/>
      <c r="O7" s="7">
        <f>IF(COUNT(K7:N7)&gt;0,AVERAGE(K7:N7),"")</f>
        <v/>
      </c>
      <c r="P7" s="10" t="n"/>
      <c r="Q7" s="10" t="n"/>
      <c r="R7" s="10" t="n"/>
      <c r="S7" s="10" t="n"/>
      <c r="T7" s="10" t="n"/>
      <c r="U7" s="6">
        <f>IF(COUNT(P7:T7)&gt;0,SUM(P7:T7),"")</f>
        <v/>
      </c>
      <c r="V7" s="7">
        <f>IF(AND(ISNUMBER(U7),ISNUMBER(E7),E7&gt;0),U7/E7,"")</f>
        <v/>
      </c>
      <c r="W7" s="9" t="n"/>
      <c r="X7" s="9" t="n"/>
      <c r="Y7" s="9" t="n"/>
      <c r="Z7" s="11" t="n"/>
    </row>
    <row r="8">
      <c r="A8" s="9" t="n"/>
      <c r="B8" s="9" t="n"/>
      <c r="C8" s="9" t="n"/>
      <c r="D8" s="9" t="n"/>
      <c r="E8" s="10" t="n"/>
      <c r="F8" s="9" t="n"/>
      <c r="G8" s="10" t="n"/>
      <c r="H8" s="10" t="n"/>
      <c r="I8" s="6">
        <f>IF(AND(ISNUMBER(E8),ISNUMBER(F8)),MIN(IF(ISNUMBER(H8),H8,1E+99),MAX(IF(ISNUMBER(G8),G8,0),E8*(1-F8)+E8*F8*2)),"")</f>
        <v/>
      </c>
      <c r="J8" s="6">
        <f>IF(AND(ISNUMBER(E8),ISNUMBER(F8)),MIN(IF(ISNUMBER(H8),H8,1E+99),MAX(IF(ISNUMBER(G8),G8,0),E8*(1-F8)+E8*F8*5)),"")</f>
        <v/>
      </c>
      <c r="K8" s="9" t="n"/>
      <c r="L8" s="9" t="n"/>
      <c r="M8" s="9" t="n"/>
      <c r="N8" s="9" t="n"/>
      <c r="O8" s="7">
        <f>IF(COUNT(K8:N8)&gt;0,AVERAGE(K8:N8),"")</f>
        <v/>
      </c>
      <c r="P8" s="10" t="n"/>
      <c r="Q8" s="10" t="n"/>
      <c r="R8" s="10" t="n"/>
      <c r="S8" s="10" t="n"/>
      <c r="T8" s="10" t="n"/>
      <c r="U8" s="6">
        <f>IF(COUNT(P8:T8)&gt;0,SUM(P8:T8),"")</f>
        <v/>
      </c>
      <c r="V8" s="7">
        <f>IF(AND(ISNUMBER(U8),ISNUMBER(E8),E8&gt;0),U8/E8,"")</f>
        <v/>
      </c>
      <c r="W8" s="9" t="n"/>
      <c r="X8" s="9" t="n"/>
      <c r="Y8" s="9" t="n"/>
      <c r="Z8" s="11" t="n"/>
    </row>
    <row r="9">
      <c r="A9" s="9" t="n"/>
      <c r="B9" s="9" t="n"/>
      <c r="C9" s="9" t="n"/>
      <c r="D9" s="9" t="n"/>
      <c r="E9" s="10" t="n"/>
      <c r="F9" s="9" t="n"/>
      <c r="G9" s="10" t="n"/>
      <c r="H9" s="10" t="n"/>
      <c r="I9" s="6">
        <f>IF(AND(ISNUMBER(E9),ISNUMBER(F9)),MIN(IF(ISNUMBER(H9),H9,1E+99),MAX(IF(ISNUMBER(G9),G9,0),E9*(1-F9)+E9*F9*2)),"")</f>
        <v/>
      </c>
      <c r="J9" s="6">
        <f>IF(AND(ISNUMBER(E9),ISNUMBER(F9)),MIN(IF(ISNUMBER(H9),H9,1E+99),MAX(IF(ISNUMBER(G9),G9,0),E9*(1-F9)+E9*F9*5)),"")</f>
        <v/>
      </c>
      <c r="K9" s="9" t="n"/>
      <c r="L9" s="9" t="n"/>
      <c r="M9" s="9" t="n"/>
      <c r="N9" s="9" t="n"/>
      <c r="O9" s="7">
        <f>IF(COUNT(K9:N9)&gt;0,AVERAGE(K9:N9),"")</f>
        <v/>
      </c>
      <c r="P9" s="10" t="n"/>
      <c r="Q9" s="10" t="n"/>
      <c r="R9" s="10" t="n"/>
      <c r="S9" s="10" t="n"/>
      <c r="T9" s="10" t="n"/>
      <c r="U9" s="6">
        <f>IF(COUNT(P9:T9)&gt;0,SUM(P9:T9),"")</f>
        <v/>
      </c>
      <c r="V9" s="7">
        <f>IF(AND(ISNUMBER(U9),ISNUMBER(E9),E9&gt;0),U9/E9,"")</f>
        <v/>
      </c>
      <c r="W9" s="9" t="n"/>
      <c r="X9" s="9" t="n"/>
      <c r="Y9" s="9" t="n"/>
      <c r="Z9" s="11" t="n"/>
    </row>
    <row r="10">
      <c r="A10" s="9" t="n"/>
      <c r="B10" s="9" t="n"/>
      <c r="C10" s="9" t="n"/>
      <c r="D10" s="9" t="n"/>
      <c r="E10" s="10" t="n"/>
      <c r="F10" s="9" t="n"/>
      <c r="G10" s="10" t="n"/>
      <c r="H10" s="10" t="n"/>
      <c r="I10" s="6">
        <f>IF(AND(ISNUMBER(E10),ISNUMBER(F10)),MIN(IF(ISNUMBER(H10),H10,1E+99),MAX(IF(ISNUMBER(G10),G10,0),E10*(1-F10)+E10*F10*2)),"")</f>
        <v/>
      </c>
      <c r="J10" s="6">
        <f>IF(AND(ISNUMBER(E10),ISNUMBER(F10)),MIN(IF(ISNUMBER(H10),H10,1E+99),MAX(IF(ISNUMBER(G10),G10,0),E10*(1-F10)+E10*F10*5)),"")</f>
        <v/>
      </c>
      <c r="K10" s="9" t="n"/>
      <c r="L10" s="9" t="n"/>
      <c r="M10" s="9" t="n"/>
      <c r="N10" s="9" t="n"/>
      <c r="O10" s="7">
        <f>IF(COUNT(K10:N10)&gt;0,AVERAGE(K10:N10),"")</f>
        <v/>
      </c>
      <c r="P10" s="10" t="n"/>
      <c r="Q10" s="10" t="n"/>
      <c r="R10" s="10" t="n"/>
      <c r="S10" s="10" t="n"/>
      <c r="T10" s="10" t="n"/>
      <c r="U10" s="6">
        <f>IF(COUNT(P10:T10)&gt;0,SUM(P10:T10),"")</f>
        <v/>
      </c>
      <c r="V10" s="7">
        <f>IF(AND(ISNUMBER(U10),ISNUMBER(E10),E10&gt;0),U10/E10,"")</f>
        <v/>
      </c>
      <c r="W10" s="9" t="n"/>
      <c r="X10" s="9" t="n"/>
      <c r="Y10" s="9" t="n"/>
      <c r="Z10" s="11" t="n"/>
    </row>
    <row r="11">
      <c r="A11" s="9" t="n"/>
      <c r="B11" s="9" t="n"/>
      <c r="C11" s="9" t="n"/>
      <c r="D11" s="9" t="n"/>
      <c r="E11" s="10" t="n"/>
      <c r="F11" s="9" t="n"/>
      <c r="G11" s="10" t="n"/>
      <c r="H11" s="10" t="n"/>
      <c r="I11" s="6">
        <f>IF(AND(ISNUMBER(E11),ISNUMBER(F11)),MIN(IF(ISNUMBER(H11),H11,1E+99),MAX(IF(ISNUMBER(G11),G11,0),E11*(1-F11)+E11*F11*2)),"")</f>
        <v/>
      </c>
      <c r="J11" s="6">
        <f>IF(AND(ISNUMBER(E11),ISNUMBER(F11)),MIN(IF(ISNUMBER(H11),H11,1E+99),MAX(IF(ISNUMBER(G11),G11,0),E11*(1-F11)+E11*F11*5)),"")</f>
        <v/>
      </c>
      <c r="K11" s="9" t="n"/>
      <c r="L11" s="9" t="n"/>
      <c r="M11" s="9" t="n"/>
      <c r="N11" s="9" t="n"/>
      <c r="O11" s="7">
        <f>IF(COUNT(K11:N11)&gt;0,AVERAGE(K11:N11),"")</f>
        <v/>
      </c>
      <c r="P11" s="10" t="n"/>
      <c r="Q11" s="10" t="n"/>
      <c r="R11" s="10" t="n"/>
      <c r="S11" s="10" t="n"/>
      <c r="T11" s="10" t="n"/>
      <c r="U11" s="6">
        <f>IF(COUNT(P11:T11)&gt;0,SUM(P11:T11),"")</f>
        <v/>
      </c>
      <c r="V11" s="7">
        <f>IF(AND(ISNUMBER(U11),ISNUMBER(E11),E11&gt;0),U11/E11,"")</f>
        <v/>
      </c>
      <c r="W11" s="9" t="n"/>
      <c r="X11" s="9" t="n"/>
      <c r="Y11" s="9" t="n"/>
      <c r="Z11" s="11" t="n"/>
    </row>
    <row r="12">
      <c r="A12" s="9" t="n"/>
      <c r="B12" s="9" t="n"/>
      <c r="C12" s="9" t="n"/>
      <c r="D12" s="9" t="n"/>
      <c r="E12" s="10" t="n"/>
      <c r="F12" s="9" t="n"/>
      <c r="G12" s="10" t="n"/>
      <c r="H12" s="10" t="n"/>
      <c r="I12" s="6">
        <f>IF(AND(ISNUMBER(E12),ISNUMBER(F12)),MIN(IF(ISNUMBER(H12),H12,1E+99),MAX(IF(ISNUMBER(G12),G12,0),E12*(1-F12)+E12*F12*2)),"")</f>
        <v/>
      </c>
      <c r="J12" s="6">
        <f>IF(AND(ISNUMBER(E12),ISNUMBER(F12)),MIN(IF(ISNUMBER(H12),H12,1E+99),MAX(IF(ISNUMBER(G12),G12,0),E12*(1-F12)+E12*F12*5)),"")</f>
        <v/>
      </c>
      <c r="K12" s="9" t="n"/>
      <c r="L12" s="9" t="n"/>
      <c r="M12" s="9" t="n"/>
      <c r="N12" s="9" t="n"/>
      <c r="O12" s="7">
        <f>IF(COUNT(K12:N12)&gt;0,AVERAGE(K12:N12),"")</f>
        <v/>
      </c>
      <c r="P12" s="10" t="n"/>
      <c r="Q12" s="10" t="n"/>
      <c r="R12" s="10" t="n"/>
      <c r="S12" s="10" t="n"/>
      <c r="T12" s="10" t="n"/>
      <c r="U12" s="6">
        <f>IF(COUNT(P12:T12)&gt;0,SUM(P12:T12),"")</f>
        <v/>
      </c>
      <c r="V12" s="7">
        <f>IF(AND(ISNUMBER(U12),ISNUMBER(E12),E12&gt;0),U12/E12,"")</f>
        <v/>
      </c>
      <c r="W12" s="9" t="n"/>
      <c r="X12" s="9" t="n"/>
      <c r="Y12" s="9" t="n"/>
      <c r="Z12" s="11" t="n"/>
    </row>
    <row r="13">
      <c r="A13" s="9" t="n"/>
      <c r="B13" s="9" t="n"/>
      <c r="C13" s="9" t="n"/>
      <c r="D13" s="9" t="n"/>
      <c r="E13" s="10" t="n"/>
      <c r="F13" s="9" t="n"/>
      <c r="G13" s="10" t="n"/>
      <c r="H13" s="10" t="n"/>
      <c r="I13" s="6">
        <f>IF(AND(ISNUMBER(E13),ISNUMBER(F13)),MIN(IF(ISNUMBER(H13),H13,1E+99),MAX(IF(ISNUMBER(G13),G13,0),E13*(1-F13)+E13*F13*2)),"")</f>
        <v/>
      </c>
      <c r="J13" s="6">
        <f>IF(AND(ISNUMBER(E13),ISNUMBER(F13)),MIN(IF(ISNUMBER(H13),H13,1E+99),MAX(IF(ISNUMBER(G13),G13,0),E13*(1-F13)+E13*F13*5)),"")</f>
        <v/>
      </c>
      <c r="K13" s="9" t="n"/>
      <c r="L13" s="9" t="n"/>
      <c r="M13" s="9" t="n"/>
      <c r="N13" s="9" t="n"/>
      <c r="O13" s="7">
        <f>IF(COUNT(K13:N13)&gt;0,AVERAGE(K13:N13),"")</f>
        <v/>
      </c>
      <c r="P13" s="10" t="n"/>
      <c r="Q13" s="10" t="n"/>
      <c r="R13" s="10" t="n"/>
      <c r="S13" s="10" t="n"/>
      <c r="T13" s="10" t="n"/>
      <c r="U13" s="6">
        <f>IF(COUNT(P13:T13)&gt;0,SUM(P13:T13),"")</f>
        <v/>
      </c>
      <c r="V13" s="7">
        <f>IF(AND(ISNUMBER(U13),ISNUMBER(E13),E13&gt;0),U13/E13,"")</f>
        <v/>
      </c>
      <c r="W13" s="9" t="n"/>
      <c r="X13" s="9" t="n"/>
      <c r="Y13" s="9" t="n"/>
      <c r="Z13" s="11" t="n"/>
    </row>
    <row r="14">
      <c r="A14" s="9" t="n"/>
      <c r="B14" s="9" t="n"/>
      <c r="C14" s="9" t="n"/>
      <c r="D14" s="9" t="n"/>
      <c r="E14" s="10" t="n"/>
      <c r="F14" s="9" t="n"/>
      <c r="G14" s="10" t="n"/>
      <c r="H14" s="10" t="n"/>
      <c r="I14" s="6">
        <f>IF(AND(ISNUMBER(E14),ISNUMBER(F14)),MIN(IF(ISNUMBER(H14),H14,1E+99),MAX(IF(ISNUMBER(G14),G14,0),E14*(1-F14)+E14*F14*2)),"")</f>
        <v/>
      </c>
      <c r="J14" s="6">
        <f>IF(AND(ISNUMBER(E14),ISNUMBER(F14)),MIN(IF(ISNUMBER(H14),H14,1E+99),MAX(IF(ISNUMBER(G14),G14,0),E14*(1-F14)+E14*F14*5)),"")</f>
        <v/>
      </c>
      <c r="K14" s="9" t="n"/>
      <c r="L14" s="9" t="n"/>
      <c r="M14" s="9" t="n"/>
      <c r="N14" s="9" t="n"/>
      <c r="O14" s="7">
        <f>IF(COUNT(K14:N14)&gt;0,AVERAGE(K14:N14),"")</f>
        <v/>
      </c>
      <c r="P14" s="10" t="n"/>
      <c r="Q14" s="10" t="n"/>
      <c r="R14" s="10" t="n"/>
      <c r="S14" s="10" t="n"/>
      <c r="T14" s="10" t="n"/>
      <c r="U14" s="6">
        <f>IF(COUNT(P14:T14)&gt;0,SUM(P14:T14),"")</f>
        <v/>
      </c>
      <c r="V14" s="7">
        <f>IF(AND(ISNUMBER(U14),ISNUMBER(E14),E14&gt;0),U14/E14,"")</f>
        <v/>
      </c>
      <c r="W14" s="9" t="n"/>
      <c r="X14" s="9" t="n"/>
      <c r="Y14" s="9" t="n"/>
      <c r="Z14" s="11" t="n"/>
    </row>
    <row r="15">
      <c r="A15" s="9" t="n"/>
      <c r="B15" s="9" t="n"/>
      <c r="C15" s="9" t="n"/>
      <c r="D15" s="9" t="n"/>
      <c r="E15" s="10" t="n"/>
      <c r="F15" s="9" t="n"/>
      <c r="G15" s="10" t="n"/>
      <c r="H15" s="10" t="n"/>
      <c r="I15" s="6">
        <f>IF(AND(ISNUMBER(E15),ISNUMBER(F15)),MIN(IF(ISNUMBER(H15),H15,1E+99),MAX(IF(ISNUMBER(G15),G15,0),E15*(1-F15)+E15*F15*2)),"")</f>
        <v/>
      </c>
      <c r="J15" s="6">
        <f>IF(AND(ISNUMBER(E15),ISNUMBER(F15)),MIN(IF(ISNUMBER(H15),H15,1E+99),MAX(IF(ISNUMBER(G15),G15,0),E15*(1-F15)+E15*F15*5)),"")</f>
        <v/>
      </c>
      <c r="K15" s="9" t="n"/>
      <c r="L15" s="9" t="n"/>
      <c r="M15" s="9" t="n"/>
      <c r="N15" s="9" t="n"/>
      <c r="O15" s="7">
        <f>IF(COUNT(K15:N15)&gt;0,AVERAGE(K15:N15),"")</f>
        <v/>
      </c>
      <c r="P15" s="10" t="n"/>
      <c r="Q15" s="10" t="n"/>
      <c r="R15" s="10" t="n"/>
      <c r="S15" s="10" t="n"/>
      <c r="T15" s="10" t="n"/>
      <c r="U15" s="6">
        <f>IF(COUNT(P15:T15)&gt;0,SUM(P15:T15),"")</f>
        <v/>
      </c>
      <c r="V15" s="7">
        <f>IF(AND(ISNUMBER(U15),ISNUMBER(E15),E15&gt;0),U15/E15,"")</f>
        <v/>
      </c>
      <c r="W15" s="9" t="n"/>
      <c r="X15" s="9" t="n"/>
      <c r="Y15" s="9" t="n"/>
      <c r="Z15" s="11" t="n"/>
    </row>
    <row r="16">
      <c r="A16" s="9" t="n"/>
      <c r="B16" s="9" t="n"/>
      <c r="C16" s="9" t="n"/>
      <c r="D16" s="9" t="n"/>
      <c r="E16" s="10" t="n"/>
      <c r="F16" s="9" t="n"/>
      <c r="G16" s="10" t="n"/>
      <c r="H16" s="10" t="n"/>
      <c r="I16" s="6">
        <f>IF(AND(ISNUMBER(E16),ISNUMBER(F16)),MIN(IF(ISNUMBER(H16),H16,1E+99),MAX(IF(ISNUMBER(G16),G16,0),E16*(1-F16)+E16*F16*2)),"")</f>
        <v/>
      </c>
      <c r="J16" s="6">
        <f>IF(AND(ISNUMBER(E16),ISNUMBER(F16)),MIN(IF(ISNUMBER(H16),H16,1E+99),MAX(IF(ISNUMBER(G16),G16,0),E16*(1-F16)+E16*F16*5)),"")</f>
        <v/>
      </c>
      <c r="K16" s="9" t="n"/>
      <c r="L16" s="9" t="n"/>
      <c r="M16" s="9" t="n"/>
      <c r="N16" s="9" t="n"/>
      <c r="O16" s="7">
        <f>IF(COUNT(K16:N16)&gt;0,AVERAGE(K16:N16),"")</f>
        <v/>
      </c>
      <c r="P16" s="10" t="n"/>
      <c r="Q16" s="10" t="n"/>
      <c r="R16" s="10" t="n"/>
      <c r="S16" s="10" t="n"/>
      <c r="T16" s="10" t="n"/>
      <c r="U16" s="6">
        <f>IF(COUNT(P16:T16)&gt;0,SUM(P16:T16),"")</f>
        <v/>
      </c>
      <c r="V16" s="7">
        <f>IF(AND(ISNUMBER(U16),ISNUMBER(E16),E16&gt;0),U16/E16,"")</f>
        <v/>
      </c>
      <c r="W16" s="9" t="n"/>
      <c r="X16" s="9" t="n"/>
      <c r="Y16" s="9" t="n"/>
      <c r="Z16" s="11" t="n"/>
    </row>
    <row r="17">
      <c r="A17" s="9" t="n"/>
      <c r="B17" s="9" t="n"/>
      <c r="C17" s="9" t="n"/>
      <c r="D17" s="9" t="n"/>
      <c r="E17" s="10" t="n"/>
      <c r="F17" s="9" t="n"/>
      <c r="G17" s="10" t="n"/>
      <c r="H17" s="10" t="n"/>
      <c r="I17" s="6">
        <f>IF(AND(ISNUMBER(E17),ISNUMBER(F17)),MIN(IF(ISNUMBER(H17),H17,1E+99),MAX(IF(ISNUMBER(G17),G17,0),E17*(1-F17)+E17*F17*2)),"")</f>
        <v/>
      </c>
      <c r="J17" s="6">
        <f>IF(AND(ISNUMBER(E17),ISNUMBER(F17)),MIN(IF(ISNUMBER(H17),H17,1E+99),MAX(IF(ISNUMBER(G17),G17,0),E17*(1-F17)+E17*F17*5)),"")</f>
        <v/>
      </c>
      <c r="K17" s="9" t="n"/>
      <c r="L17" s="9" t="n"/>
      <c r="M17" s="9" t="n"/>
      <c r="N17" s="9" t="n"/>
      <c r="O17" s="7">
        <f>IF(COUNT(K17:N17)&gt;0,AVERAGE(K17:N17),"")</f>
        <v/>
      </c>
      <c r="P17" s="10" t="n"/>
      <c r="Q17" s="10" t="n"/>
      <c r="R17" s="10" t="n"/>
      <c r="S17" s="10" t="n"/>
      <c r="T17" s="10" t="n"/>
      <c r="U17" s="6">
        <f>IF(COUNT(P17:T17)&gt;0,SUM(P17:T17),"")</f>
        <v/>
      </c>
      <c r="V17" s="7">
        <f>IF(AND(ISNUMBER(U17),ISNUMBER(E17),E17&gt;0),U17/E17,"")</f>
        <v/>
      </c>
      <c r="W17" s="9" t="n"/>
      <c r="X17" s="9" t="n"/>
      <c r="Y17" s="9" t="n"/>
      <c r="Z17" s="11" t="n"/>
    </row>
    <row r="18">
      <c r="A18" s="9" t="n"/>
      <c r="B18" s="9" t="n"/>
      <c r="C18" s="9" t="n"/>
      <c r="D18" s="9" t="n"/>
      <c r="E18" s="10" t="n"/>
      <c r="F18" s="9" t="n"/>
      <c r="G18" s="10" t="n"/>
      <c r="H18" s="10" t="n"/>
      <c r="I18" s="6">
        <f>IF(AND(ISNUMBER(E18),ISNUMBER(F18)),MIN(IF(ISNUMBER(H18),H18,1E+99),MAX(IF(ISNUMBER(G18),G18,0),E18*(1-F18)+E18*F18*2)),"")</f>
        <v/>
      </c>
      <c r="J18" s="6">
        <f>IF(AND(ISNUMBER(E18),ISNUMBER(F18)),MIN(IF(ISNUMBER(H18),H18,1E+99),MAX(IF(ISNUMBER(G18),G18,0),E18*(1-F18)+E18*F18*5)),"")</f>
        <v/>
      </c>
      <c r="K18" s="9" t="n"/>
      <c r="L18" s="9" t="n"/>
      <c r="M18" s="9" t="n"/>
      <c r="N18" s="9" t="n"/>
      <c r="O18" s="7">
        <f>IF(COUNT(K18:N18)&gt;0,AVERAGE(K18:N18),"")</f>
        <v/>
      </c>
      <c r="P18" s="10" t="n"/>
      <c r="Q18" s="10" t="n"/>
      <c r="R18" s="10" t="n"/>
      <c r="S18" s="10" t="n"/>
      <c r="T18" s="10" t="n"/>
      <c r="U18" s="6">
        <f>IF(COUNT(P18:T18)&gt;0,SUM(P18:T18),"")</f>
        <v/>
      </c>
      <c r="V18" s="7">
        <f>IF(AND(ISNUMBER(U18),ISNUMBER(E18),E18&gt;0),U18/E18,"")</f>
        <v/>
      </c>
      <c r="W18" s="9" t="n"/>
      <c r="X18" s="9" t="n"/>
      <c r="Y18" s="9" t="n"/>
      <c r="Z18" s="11" t="n"/>
    </row>
    <row r="19">
      <c r="A19" s="9" t="n"/>
      <c r="B19" s="9" t="n"/>
      <c r="C19" s="9" t="n"/>
      <c r="D19" s="9" t="n"/>
      <c r="E19" s="10" t="n"/>
      <c r="F19" s="9" t="n"/>
      <c r="G19" s="10" t="n"/>
      <c r="H19" s="10" t="n"/>
      <c r="I19" s="6">
        <f>IF(AND(ISNUMBER(E19),ISNUMBER(F19)),MIN(IF(ISNUMBER(H19),H19,1E+99),MAX(IF(ISNUMBER(G19),G19,0),E19*(1-F19)+E19*F19*2)),"")</f>
        <v/>
      </c>
      <c r="J19" s="6">
        <f>IF(AND(ISNUMBER(E19),ISNUMBER(F19)),MIN(IF(ISNUMBER(H19),H19,1E+99),MAX(IF(ISNUMBER(G19),G19,0),E19*(1-F19)+E19*F19*5)),"")</f>
        <v/>
      </c>
      <c r="K19" s="9" t="n"/>
      <c r="L19" s="9" t="n"/>
      <c r="M19" s="9" t="n"/>
      <c r="N19" s="9" t="n"/>
      <c r="O19" s="7">
        <f>IF(COUNT(K19:N19)&gt;0,AVERAGE(K19:N19),"")</f>
        <v/>
      </c>
      <c r="P19" s="10" t="n"/>
      <c r="Q19" s="10" t="n"/>
      <c r="R19" s="10" t="n"/>
      <c r="S19" s="10" t="n"/>
      <c r="T19" s="10" t="n"/>
      <c r="U19" s="6">
        <f>IF(COUNT(P19:T19)&gt;0,SUM(P19:T19),"")</f>
        <v/>
      </c>
      <c r="V19" s="7">
        <f>IF(AND(ISNUMBER(U19),ISNUMBER(E19),E19&gt;0),U19/E19,"")</f>
        <v/>
      </c>
      <c r="W19" s="9" t="n"/>
      <c r="X19" s="9" t="n"/>
      <c r="Y19" s="9" t="n"/>
      <c r="Z19" s="11" t="n"/>
    </row>
    <row r="20">
      <c r="A20" s="9" t="n"/>
      <c r="B20" s="9" t="n"/>
      <c r="C20" s="9" t="n"/>
      <c r="D20" s="9" t="n"/>
      <c r="E20" s="10" t="n"/>
      <c r="F20" s="9" t="n"/>
      <c r="G20" s="10" t="n"/>
      <c r="H20" s="10" t="n"/>
      <c r="I20" s="6">
        <f>IF(AND(ISNUMBER(E20),ISNUMBER(F20)),MIN(IF(ISNUMBER(H20),H20,1E+99),MAX(IF(ISNUMBER(G20),G20,0),E20*(1-F20)+E20*F20*2)),"")</f>
        <v/>
      </c>
      <c r="J20" s="6">
        <f>IF(AND(ISNUMBER(E20),ISNUMBER(F20)),MIN(IF(ISNUMBER(H20),H20,1E+99),MAX(IF(ISNUMBER(G20),G20,0),E20*(1-F20)+E20*F20*5)),"")</f>
        <v/>
      </c>
      <c r="K20" s="9" t="n"/>
      <c r="L20" s="9" t="n"/>
      <c r="M20" s="9" t="n"/>
      <c r="N20" s="9" t="n"/>
      <c r="O20" s="7">
        <f>IF(COUNT(K20:N20)&gt;0,AVERAGE(K20:N20),"")</f>
        <v/>
      </c>
      <c r="P20" s="10" t="n"/>
      <c r="Q20" s="10" t="n"/>
      <c r="R20" s="10" t="n"/>
      <c r="S20" s="10" t="n"/>
      <c r="T20" s="10" t="n"/>
      <c r="U20" s="6">
        <f>IF(COUNT(P20:T20)&gt;0,SUM(P20:T20),"")</f>
        <v/>
      </c>
      <c r="V20" s="7">
        <f>IF(AND(ISNUMBER(U20),ISNUMBER(E20),E20&gt;0),U20/E20,"")</f>
        <v/>
      </c>
      <c r="W20" s="9" t="n"/>
      <c r="X20" s="9" t="n"/>
      <c r="Y20" s="9" t="n"/>
      <c r="Z20" s="11" t="n"/>
    </row>
    <row r="21">
      <c r="A21" s="9" t="n"/>
      <c r="B21" s="9" t="n"/>
      <c r="C21" s="9" t="n"/>
      <c r="D21" s="9" t="n"/>
      <c r="E21" s="10" t="n"/>
      <c r="F21" s="9" t="n"/>
      <c r="G21" s="10" t="n"/>
      <c r="H21" s="10" t="n"/>
      <c r="I21" s="6">
        <f>IF(AND(ISNUMBER(E21),ISNUMBER(F21)),MIN(IF(ISNUMBER(H21),H21,1E+99),MAX(IF(ISNUMBER(G21),G21,0),E21*(1-F21)+E21*F21*2)),"")</f>
        <v/>
      </c>
      <c r="J21" s="6">
        <f>IF(AND(ISNUMBER(E21),ISNUMBER(F21)),MIN(IF(ISNUMBER(H21),H21,1E+99),MAX(IF(ISNUMBER(G21),G21,0),E21*(1-F21)+E21*F21*5)),"")</f>
        <v/>
      </c>
      <c r="K21" s="9" t="n"/>
      <c r="L21" s="9" t="n"/>
      <c r="M21" s="9" t="n"/>
      <c r="N21" s="9" t="n"/>
      <c r="O21" s="7">
        <f>IF(COUNT(K21:N21)&gt;0,AVERAGE(K21:N21),"")</f>
        <v/>
      </c>
      <c r="P21" s="10" t="n"/>
      <c r="Q21" s="10" t="n"/>
      <c r="R21" s="10" t="n"/>
      <c r="S21" s="10" t="n"/>
      <c r="T21" s="10" t="n"/>
      <c r="U21" s="6">
        <f>IF(COUNT(P21:T21)&gt;0,SUM(P21:T21),"")</f>
        <v/>
      </c>
      <c r="V21" s="7">
        <f>IF(AND(ISNUMBER(U21),ISNUMBER(E21),E21&gt;0),U21/E21,"")</f>
        <v/>
      </c>
      <c r="W21" s="9" t="n"/>
      <c r="X21" s="9" t="n"/>
      <c r="Y21" s="9" t="n"/>
      <c r="Z21" s="11" t="n"/>
    </row>
    <row r="22">
      <c r="A22" s="9" t="n"/>
      <c r="B22" s="9" t="n"/>
      <c r="C22" s="9" t="n"/>
      <c r="D22" s="9" t="n"/>
      <c r="E22" s="10" t="n"/>
      <c r="F22" s="9" t="n"/>
      <c r="G22" s="10" t="n"/>
      <c r="H22" s="10" t="n"/>
      <c r="I22" s="6">
        <f>IF(AND(ISNUMBER(E22),ISNUMBER(F22)),MIN(IF(ISNUMBER(H22),H22,1E+99),MAX(IF(ISNUMBER(G22),G22,0),E22*(1-F22)+E22*F22*2)),"")</f>
        <v/>
      </c>
      <c r="J22" s="6">
        <f>IF(AND(ISNUMBER(E22),ISNUMBER(F22)),MIN(IF(ISNUMBER(H22),H22,1E+99),MAX(IF(ISNUMBER(G22),G22,0),E22*(1-F22)+E22*F22*5)),"")</f>
        <v/>
      </c>
      <c r="K22" s="9" t="n"/>
      <c r="L22" s="9" t="n"/>
      <c r="M22" s="9" t="n"/>
      <c r="N22" s="9" t="n"/>
      <c r="O22" s="7">
        <f>IF(COUNT(K22:N22)&gt;0,AVERAGE(K22:N22),"")</f>
        <v/>
      </c>
      <c r="P22" s="10" t="n"/>
      <c r="Q22" s="10" t="n"/>
      <c r="R22" s="10" t="n"/>
      <c r="S22" s="10" t="n"/>
      <c r="T22" s="10" t="n"/>
      <c r="U22" s="6">
        <f>IF(COUNT(P22:T22)&gt;0,SUM(P22:T22),"")</f>
        <v/>
      </c>
      <c r="V22" s="7">
        <f>IF(AND(ISNUMBER(U22),ISNUMBER(E22),E22&gt;0),U22/E22,"")</f>
        <v/>
      </c>
      <c r="W22" s="9" t="n"/>
      <c r="X22" s="9" t="n"/>
      <c r="Y22" s="9" t="n"/>
      <c r="Z22" s="11" t="n"/>
    </row>
    <row r="23">
      <c r="A23" s="9" t="n"/>
      <c r="B23" s="9" t="n"/>
      <c r="C23" s="9" t="n"/>
      <c r="D23" s="9" t="n"/>
      <c r="E23" s="10" t="n"/>
      <c r="F23" s="9" t="n"/>
      <c r="G23" s="10" t="n"/>
      <c r="H23" s="10" t="n"/>
      <c r="I23" s="6">
        <f>IF(AND(ISNUMBER(E23),ISNUMBER(F23)),MIN(IF(ISNUMBER(H23),H23,1E+99),MAX(IF(ISNUMBER(G23),G23,0),E23*(1-F23)+E23*F23*2)),"")</f>
        <v/>
      </c>
      <c r="J23" s="6">
        <f>IF(AND(ISNUMBER(E23),ISNUMBER(F23)),MIN(IF(ISNUMBER(H23),H23,1E+99),MAX(IF(ISNUMBER(G23),G23,0),E23*(1-F23)+E23*F23*5)),"")</f>
        <v/>
      </c>
      <c r="K23" s="9" t="n"/>
      <c r="L23" s="9" t="n"/>
      <c r="M23" s="9" t="n"/>
      <c r="N23" s="9" t="n"/>
      <c r="O23" s="7">
        <f>IF(COUNT(K23:N23)&gt;0,AVERAGE(K23:N23),"")</f>
        <v/>
      </c>
      <c r="P23" s="10" t="n"/>
      <c r="Q23" s="10" t="n"/>
      <c r="R23" s="10" t="n"/>
      <c r="S23" s="10" t="n"/>
      <c r="T23" s="10" t="n"/>
      <c r="U23" s="6">
        <f>IF(COUNT(P23:T23)&gt;0,SUM(P23:T23),"")</f>
        <v/>
      </c>
      <c r="V23" s="7">
        <f>IF(AND(ISNUMBER(U23),ISNUMBER(E23),E23&gt;0),U23/E23,"")</f>
        <v/>
      </c>
      <c r="W23" s="9" t="n"/>
      <c r="X23" s="9" t="n"/>
      <c r="Y23" s="9" t="n"/>
      <c r="Z23" s="11" t="n"/>
    </row>
    <row r="24">
      <c r="A24" s="9" t="n"/>
      <c r="B24" s="9" t="n"/>
      <c r="C24" s="9" t="n"/>
      <c r="D24" s="9" t="n"/>
      <c r="E24" s="10" t="n"/>
      <c r="F24" s="9" t="n"/>
      <c r="G24" s="10" t="n"/>
      <c r="H24" s="10" t="n"/>
      <c r="I24" s="6">
        <f>IF(AND(ISNUMBER(E24),ISNUMBER(F24)),MIN(IF(ISNUMBER(H24),H24,1E+99),MAX(IF(ISNUMBER(G24),G24,0),E24*(1-F24)+E24*F24*2)),"")</f>
        <v/>
      </c>
      <c r="J24" s="6">
        <f>IF(AND(ISNUMBER(E24),ISNUMBER(F24)),MIN(IF(ISNUMBER(H24),H24,1E+99),MAX(IF(ISNUMBER(G24),G24,0),E24*(1-F24)+E24*F24*5)),"")</f>
        <v/>
      </c>
      <c r="K24" s="9" t="n"/>
      <c r="L24" s="9" t="n"/>
      <c r="M24" s="9" t="n"/>
      <c r="N24" s="9" t="n"/>
      <c r="O24" s="7">
        <f>IF(COUNT(K24:N24)&gt;0,AVERAGE(K24:N24),"")</f>
        <v/>
      </c>
      <c r="P24" s="10" t="n"/>
      <c r="Q24" s="10" t="n"/>
      <c r="R24" s="10" t="n"/>
      <c r="S24" s="10" t="n"/>
      <c r="T24" s="10" t="n"/>
      <c r="U24" s="6">
        <f>IF(COUNT(P24:T24)&gt;0,SUM(P24:T24),"")</f>
        <v/>
      </c>
      <c r="V24" s="7">
        <f>IF(AND(ISNUMBER(U24),ISNUMBER(E24),E24&gt;0),U24/E24,"")</f>
        <v/>
      </c>
      <c r="W24" s="9" t="n"/>
      <c r="X24" s="9" t="n"/>
      <c r="Y24" s="9" t="n"/>
      <c r="Z24" s="11" t="n"/>
    </row>
    <row r="25">
      <c r="A25" s="9" t="n"/>
      <c r="B25" s="9" t="n"/>
      <c r="C25" s="9" t="n"/>
      <c r="D25" s="9" t="n"/>
      <c r="E25" s="10" t="n"/>
      <c r="F25" s="9" t="n"/>
      <c r="G25" s="10" t="n"/>
      <c r="H25" s="10" t="n"/>
      <c r="I25" s="6">
        <f>IF(AND(ISNUMBER(E25),ISNUMBER(F25)),MIN(IF(ISNUMBER(H25),H25,1E+99),MAX(IF(ISNUMBER(G25),G25,0),E25*(1-F25)+E25*F25*2)),"")</f>
        <v/>
      </c>
      <c r="J25" s="6">
        <f>IF(AND(ISNUMBER(E25),ISNUMBER(F25)),MIN(IF(ISNUMBER(H25),H25,1E+99),MAX(IF(ISNUMBER(G25),G25,0),E25*(1-F25)+E25*F25*5)),"")</f>
        <v/>
      </c>
      <c r="K25" s="9" t="n"/>
      <c r="L25" s="9" t="n"/>
      <c r="M25" s="9" t="n"/>
      <c r="N25" s="9" t="n"/>
      <c r="O25" s="7">
        <f>IF(COUNT(K25:N25)&gt;0,AVERAGE(K25:N25),"")</f>
        <v/>
      </c>
      <c r="P25" s="10" t="n"/>
      <c r="Q25" s="10" t="n"/>
      <c r="R25" s="10" t="n"/>
      <c r="S25" s="10" t="n"/>
      <c r="T25" s="10" t="n"/>
      <c r="U25" s="6">
        <f>IF(COUNT(P25:T25)&gt;0,SUM(P25:T25),"")</f>
        <v/>
      </c>
      <c r="V25" s="7">
        <f>IF(AND(ISNUMBER(U25),ISNUMBER(E25),E25&gt;0),U25/E25,"")</f>
        <v/>
      </c>
      <c r="W25" s="9" t="n"/>
      <c r="X25" s="9" t="n"/>
      <c r="Y25" s="9" t="n"/>
      <c r="Z25" s="11" t="n"/>
    </row>
    <row r="26">
      <c r="A26" s="9" t="n"/>
      <c r="B26" s="9" t="n"/>
      <c r="C26" s="9" t="n"/>
      <c r="D26" s="9" t="n"/>
      <c r="E26" s="10" t="n"/>
      <c r="F26" s="9" t="n"/>
      <c r="G26" s="10" t="n"/>
      <c r="H26" s="10" t="n"/>
      <c r="I26" s="6">
        <f>IF(AND(ISNUMBER(E26),ISNUMBER(F26)),MIN(IF(ISNUMBER(H26),H26,1E+99),MAX(IF(ISNUMBER(G26),G26,0),E26*(1-F26)+E26*F26*2)),"")</f>
        <v/>
      </c>
      <c r="J26" s="6">
        <f>IF(AND(ISNUMBER(E26),ISNUMBER(F26)),MIN(IF(ISNUMBER(H26),H26,1E+99),MAX(IF(ISNUMBER(G26),G26,0),E26*(1-F26)+E26*F26*5)),"")</f>
        <v/>
      </c>
      <c r="K26" s="9" t="n"/>
      <c r="L26" s="9" t="n"/>
      <c r="M26" s="9" t="n"/>
      <c r="N26" s="9" t="n"/>
      <c r="O26" s="7">
        <f>IF(COUNT(K26:N26)&gt;0,AVERAGE(K26:N26),"")</f>
        <v/>
      </c>
      <c r="P26" s="10" t="n"/>
      <c r="Q26" s="10" t="n"/>
      <c r="R26" s="10" t="n"/>
      <c r="S26" s="10" t="n"/>
      <c r="T26" s="10" t="n"/>
      <c r="U26" s="6">
        <f>IF(COUNT(P26:T26)&gt;0,SUM(P26:T26),"")</f>
        <v/>
      </c>
      <c r="V26" s="7">
        <f>IF(AND(ISNUMBER(U26),ISNUMBER(E26),E26&gt;0),U26/E26,"")</f>
        <v/>
      </c>
      <c r="W26" s="9" t="n"/>
      <c r="X26" s="9" t="n"/>
      <c r="Y26" s="9" t="n"/>
      <c r="Z26" s="11" t="n"/>
    </row>
    <row r="27">
      <c r="A27" s="9" t="n"/>
      <c r="B27" s="9" t="n"/>
      <c r="C27" s="9" t="n"/>
      <c r="D27" s="9" t="n"/>
      <c r="E27" s="10" t="n"/>
      <c r="F27" s="9" t="n"/>
      <c r="G27" s="10" t="n"/>
      <c r="H27" s="10" t="n"/>
      <c r="I27" s="6">
        <f>IF(AND(ISNUMBER(E27),ISNUMBER(F27)),MIN(IF(ISNUMBER(H27),H27,1E+99),MAX(IF(ISNUMBER(G27),G27,0),E27*(1-F27)+E27*F27*2)),"")</f>
        <v/>
      </c>
      <c r="J27" s="6">
        <f>IF(AND(ISNUMBER(E27),ISNUMBER(F27)),MIN(IF(ISNUMBER(H27),H27,1E+99),MAX(IF(ISNUMBER(G27),G27,0),E27*(1-F27)+E27*F27*5)),"")</f>
        <v/>
      </c>
      <c r="K27" s="9" t="n"/>
      <c r="L27" s="9" t="n"/>
      <c r="M27" s="9" t="n"/>
      <c r="N27" s="9" t="n"/>
      <c r="O27" s="7">
        <f>IF(COUNT(K27:N27)&gt;0,AVERAGE(K27:N27),"")</f>
        <v/>
      </c>
      <c r="P27" s="10" t="n"/>
      <c r="Q27" s="10" t="n"/>
      <c r="R27" s="10" t="n"/>
      <c r="S27" s="10" t="n"/>
      <c r="T27" s="10" t="n"/>
      <c r="U27" s="6">
        <f>IF(COUNT(P27:T27)&gt;0,SUM(P27:T27),"")</f>
        <v/>
      </c>
      <c r="V27" s="7">
        <f>IF(AND(ISNUMBER(U27),ISNUMBER(E27),E27&gt;0),U27/E27,"")</f>
        <v/>
      </c>
      <c r="W27" s="9" t="n"/>
      <c r="X27" s="9" t="n"/>
      <c r="Y27" s="9" t="n"/>
      <c r="Z27" s="11" t="n"/>
    </row>
    <row r="28">
      <c r="A28" s="9" t="n"/>
      <c r="B28" s="9" t="n"/>
      <c r="C28" s="9" t="n"/>
      <c r="D28" s="9" t="n"/>
      <c r="E28" s="10" t="n"/>
      <c r="F28" s="9" t="n"/>
      <c r="G28" s="10" t="n"/>
      <c r="H28" s="10" t="n"/>
      <c r="I28" s="6">
        <f>IF(AND(ISNUMBER(E28),ISNUMBER(F28)),MIN(IF(ISNUMBER(H28),H28,1E+99),MAX(IF(ISNUMBER(G28),G28,0),E28*(1-F28)+E28*F28*2)),"")</f>
        <v/>
      </c>
      <c r="J28" s="6">
        <f>IF(AND(ISNUMBER(E28),ISNUMBER(F28)),MIN(IF(ISNUMBER(H28),H28,1E+99),MAX(IF(ISNUMBER(G28),G28,0),E28*(1-F28)+E28*F28*5)),"")</f>
        <v/>
      </c>
      <c r="K28" s="9" t="n"/>
      <c r="L28" s="9" t="n"/>
      <c r="M28" s="9" t="n"/>
      <c r="N28" s="9" t="n"/>
      <c r="O28" s="7">
        <f>IF(COUNT(K28:N28)&gt;0,AVERAGE(K28:N28),"")</f>
        <v/>
      </c>
      <c r="P28" s="10" t="n"/>
      <c r="Q28" s="10" t="n"/>
      <c r="R28" s="10" t="n"/>
      <c r="S28" s="10" t="n"/>
      <c r="T28" s="10" t="n"/>
      <c r="U28" s="6">
        <f>IF(COUNT(P28:T28)&gt;0,SUM(P28:T28),"")</f>
        <v/>
      </c>
      <c r="V28" s="7">
        <f>IF(AND(ISNUMBER(U28),ISNUMBER(E28),E28&gt;0),U28/E28,"")</f>
        <v/>
      </c>
      <c r="W28" s="9" t="n"/>
      <c r="X28" s="9" t="n"/>
      <c r="Y28" s="9" t="n"/>
      <c r="Z28" s="11" t="n"/>
    </row>
    <row r="29">
      <c r="A29" s="9" t="n"/>
      <c r="B29" s="9" t="n"/>
      <c r="C29" s="9" t="n"/>
      <c r="D29" s="9" t="n"/>
      <c r="E29" s="10" t="n"/>
      <c r="F29" s="9" t="n"/>
      <c r="G29" s="10" t="n"/>
      <c r="H29" s="10" t="n"/>
      <c r="I29" s="6">
        <f>IF(AND(ISNUMBER(E29),ISNUMBER(F29)),MIN(IF(ISNUMBER(H29),H29,1E+99),MAX(IF(ISNUMBER(G29),G29,0),E29*(1-F29)+E29*F29*2)),"")</f>
        <v/>
      </c>
      <c r="J29" s="6">
        <f>IF(AND(ISNUMBER(E29),ISNUMBER(F29)),MIN(IF(ISNUMBER(H29),H29,1E+99),MAX(IF(ISNUMBER(G29),G29,0),E29*(1-F29)+E29*F29*5)),"")</f>
        <v/>
      </c>
      <c r="K29" s="9" t="n"/>
      <c r="L29" s="9" t="n"/>
      <c r="M29" s="9" t="n"/>
      <c r="N29" s="9" t="n"/>
      <c r="O29" s="7">
        <f>IF(COUNT(K29:N29)&gt;0,AVERAGE(K29:N29),"")</f>
        <v/>
      </c>
      <c r="P29" s="10" t="n"/>
      <c r="Q29" s="10" t="n"/>
      <c r="R29" s="10" t="n"/>
      <c r="S29" s="10" t="n"/>
      <c r="T29" s="10" t="n"/>
      <c r="U29" s="6">
        <f>IF(COUNT(P29:T29)&gt;0,SUM(P29:T29),"")</f>
        <v/>
      </c>
      <c r="V29" s="7">
        <f>IF(AND(ISNUMBER(U29),ISNUMBER(E29),E29&gt;0),U29/E29,"")</f>
        <v/>
      </c>
      <c r="W29" s="9" t="n"/>
      <c r="X29" s="9" t="n"/>
      <c r="Y29" s="9" t="n"/>
      <c r="Z29" s="11" t="n"/>
    </row>
    <row r="30">
      <c r="A30" s="9" t="n"/>
      <c r="B30" s="9" t="n"/>
      <c r="C30" s="9" t="n"/>
      <c r="D30" s="9" t="n"/>
      <c r="E30" s="10" t="n"/>
      <c r="F30" s="9" t="n"/>
      <c r="G30" s="10" t="n"/>
      <c r="H30" s="10" t="n"/>
      <c r="I30" s="6">
        <f>IF(AND(ISNUMBER(E30),ISNUMBER(F30)),MIN(IF(ISNUMBER(H30),H30,1E+99),MAX(IF(ISNUMBER(G30),G30,0),E30*(1-F30)+E30*F30*2)),"")</f>
        <v/>
      </c>
      <c r="J30" s="6">
        <f>IF(AND(ISNUMBER(E30),ISNUMBER(F30)),MIN(IF(ISNUMBER(H30),H30,1E+99),MAX(IF(ISNUMBER(G30),G30,0),E30*(1-F30)+E30*F30*5)),"")</f>
        <v/>
      </c>
      <c r="K30" s="9" t="n"/>
      <c r="L30" s="9" t="n"/>
      <c r="M30" s="9" t="n"/>
      <c r="N30" s="9" t="n"/>
      <c r="O30" s="7">
        <f>IF(COUNT(K30:N30)&gt;0,AVERAGE(K30:N30),"")</f>
        <v/>
      </c>
      <c r="P30" s="10" t="n"/>
      <c r="Q30" s="10" t="n"/>
      <c r="R30" s="10" t="n"/>
      <c r="S30" s="10" t="n"/>
      <c r="T30" s="10" t="n"/>
      <c r="U30" s="6">
        <f>IF(COUNT(P30:T30)&gt;0,SUM(P30:T30),"")</f>
        <v/>
      </c>
      <c r="V30" s="7">
        <f>IF(AND(ISNUMBER(U30),ISNUMBER(E30),E30&gt;0),U30/E30,"")</f>
        <v/>
      </c>
      <c r="W30" s="9" t="n"/>
      <c r="X30" s="9" t="n"/>
      <c r="Y30" s="9" t="n"/>
      <c r="Z30" s="11" t="n"/>
    </row>
    <row r="31">
      <c r="A31" s="9" t="n"/>
      <c r="B31" s="9" t="n"/>
      <c r="C31" s="9" t="n"/>
      <c r="D31" s="9" t="n"/>
      <c r="E31" s="10" t="n"/>
      <c r="F31" s="9" t="n"/>
      <c r="G31" s="10" t="n"/>
      <c r="H31" s="10" t="n"/>
      <c r="I31" s="6">
        <f>IF(AND(ISNUMBER(E31),ISNUMBER(F31)),MIN(IF(ISNUMBER(H31),H31,1E+99),MAX(IF(ISNUMBER(G31),G31,0),E31*(1-F31)+E31*F31*2)),"")</f>
        <v/>
      </c>
      <c r="J31" s="6">
        <f>IF(AND(ISNUMBER(E31),ISNUMBER(F31)),MIN(IF(ISNUMBER(H31),H31,1E+99),MAX(IF(ISNUMBER(G31),G31,0),E31*(1-F31)+E31*F31*5)),"")</f>
        <v/>
      </c>
      <c r="K31" s="9" t="n"/>
      <c r="L31" s="9" t="n"/>
      <c r="M31" s="9" t="n"/>
      <c r="N31" s="9" t="n"/>
      <c r="O31" s="7">
        <f>IF(COUNT(K31:N31)&gt;0,AVERAGE(K31:N31),"")</f>
        <v/>
      </c>
      <c r="P31" s="10" t="n"/>
      <c r="Q31" s="10" t="n"/>
      <c r="R31" s="10" t="n"/>
      <c r="S31" s="10" t="n"/>
      <c r="T31" s="10" t="n"/>
      <c r="U31" s="6">
        <f>IF(COUNT(P31:T31)&gt;0,SUM(P31:T31),"")</f>
        <v/>
      </c>
      <c r="V31" s="7">
        <f>IF(AND(ISNUMBER(U31),ISNUMBER(E31),E31&gt;0),U31/E31,"")</f>
        <v/>
      </c>
      <c r="W31" s="9" t="n"/>
      <c r="X31" s="9" t="n"/>
      <c r="Y31" s="9" t="n"/>
      <c r="Z31" s="11" t="n"/>
    </row>
  </sheetData>
  <sheetProtection selectLockedCells="0" selectUnlockedCells="0" sheet="1" objects="0" insertRows="1" insertHyperlinks="1" autoFilter="1" scenarios="0" formatColumns="1" deleteColumns="1" insertColumns="1" pivotTables="1" deleteRows="1" formatCells="1" formatRows="1" sort="1"/>
  <dataValidations count="3">
    <dataValidation sqref="D2:D31" showDropDown="0" showInputMessage="0" showErrorMessage="0" allowBlank="1" type="list">
      <formula1>"Per seat,Consumption,Committed,Hybrid"</formula1>
    </dataValidation>
    <dataValidation sqref="W2:X31" showDropDown="0" showInputMessage="0" showErrorMessage="0" allowBlank="1" type="list">
      <formula1>"Yes,Partly,No"</formula1>
    </dataValidation>
    <dataValidation sqref="K2:N31" showDropDown="0" showInputMessage="0" showErrorMessage="0" allowBlank="1" type="list">
      <formula1>"1,2,3,4,5"</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6" customWidth="1" min="1" max="1"/>
    <col width="44" customWidth="1" min="2" max="2"/>
    <col width="80" customWidth="1" min="3" max="3"/>
  </cols>
  <sheetData>
    <row r="1">
      <c r="A1" s="12" t="inlineStr">
        <is>
          <t>#</t>
        </is>
      </c>
      <c r="B1" s="12" t="inlineStr">
        <is>
          <t>Contract term</t>
        </is>
      </c>
      <c r="C1" s="12" t="inlineStr">
        <is>
          <t>What to look for</t>
        </is>
      </c>
    </row>
    <row r="2">
      <c r="A2" s="2" t="n">
        <v>1</v>
      </c>
      <c r="B2" s="2" t="inlineStr">
        <is>
          <t>Price protection</t>
        </is>
      </c>
      <c r="C2" s="2" t="inlineStr">
        <is>
          <t>A cap or fixed schedule for increases at renewal, and notice before any list-price change.</t>
        </is>
      </c>
    </row>
    <row r="3">
      <c r="A3" s="2" t="n">
        <v>2</v>
      </c>
      <c r="B3" s="2" t="inlineStr">
        <is>
          <t>Volume tiers and ceilings</t>
        </is>
      </c>
      <c r="C3" s="2" t="inlineStr">
        <is>
          <t>Tiers that reduce unit cost as volume grows, and a way to cap spend.</t>
        </is>
      </c>
    </row>
    <row r="4">
      <c r="A4" s="2" t="n">
        <v>3</v>
      </c>
      <c r="B4" s="2" t="inlineStr">
        <is>
          <t>Termination for convenience</t>
        </is>
      </c>
      <c r="C4" s="2" t="inlineStr">
        <is>
          <t>The right to leave, and any early-termination charge.</t>
        </is>
      </c>
    </row>
    <row r="5">
      <c r="A5" s="2" t="n">
        <v>4</v>
      </c>
      <c r="B5" s="2" t="inlineStr">
        <is>
          <t>Change of control</t>
        </is>
      </c>
      <c r="C5" s="2" t="inlineStr">
        <is>
          <t>Rights if the supplier is acquired: notice, exit without penalty, price hold.</t>
        </is>
      </c>
    </row>
    <row r="6">
      <c r="A6" s="2" t="n">
        <v>5</v>
      </c>
      <c r="B6" s="2" t="inlineStr">
        <is>
          <t>Data return and deletion</t>
        </is>
      </c>
      <c r="C6" s="2" t="inlineStr">
        <is>
          <t>Return of your data in a usable form, deletion on exit, and a deadline.</t>
        </is>
      </c>
    </row>
    <row r="7">
      <c r="A7" s="2" t="n">
        <v>6</v>
      </c>
      <c r="B7" s="2" t="inlineStr">
        <is>
          <t>Model change notice</t>
        </is>
      </c>
      <c r="C7" s="2" t="inlineStr">
        <is>
          <t>Notice before a model is retired or materially changed, and time to re-test.</t>
        </is>
      </c>
    </row>
    <row r="8">
      <c r="A8" s="2" t="n">
        <v>7</v>
      </c>
      <c r="B8" s="2" t="inlineStr">
        <is>
          <t>Audit rights</t>
        </is>
      </c>
      <c r="C8" s="2" t="inlineStr">
        <is>
          <t>The right to audit or receive assurance on data handling and controls.</t>
        </is>
      </c>
    </row>
    <row r="9">
      <c r="A9" s="2" t="n">
        <v>8</v>
      </c>
      <c r="B9" s="2" t="inlineStr">
        <is>
          <t>Service levels and credits</t>
        </is>
      </c>
      <c r="C9" s="2" t="inlineStr">
        <is>
          <t>Availability and performance commitments, with remedies.</t>
        </is>
      </c>
    </row>
    <row r="10">
      <c r="A10" s="2" t="n">
        <v>9</v>
      </c>
      <c r="B10" s="2" t="inlineStr">
        <is>
          <t>Subprocessor changes</t>
        </is>
      </c>
      <c r="C10" s="2" t="inlineStr">
        <is>
          <t>Notice and objection rights when the supplier changes subprocessors.</t>
        </is>
      </c>
    </row>
    <row r="11">
      <c r="A11" s="2" t="n">
        <v>10</v>
      </c>
      <c r="B11" s="2" t="inlineStr">
        <is>
          <t>Usage reporting</t>
        </is>
      </c>
      <c r="C11" s="2" t="inlineStr">
        <is>
          <t>Consumption reported at the level you need to allocate cost, such as by token, model and project.</t>
        </is>
      </c>
    </row>
    <row r="12">
      <c r="A12" s="2" t="n">
        <v>11</v>
      </c>
      <c r="B12" s="2" t="inlineStr">
        <is>
          <t>Price and benchmark review</t>
        </is>
      </c>
      <c r="C12" s="2" t="inlineStr">
        <is>
          <t>A scheduled review of prices against the market during the term.</t>
        </is>
      </c>
    </row>
    <row r="13">
      <c r="A13" s="2" t="n">
        <v>12</v>
      </c>
      <c r="B13" s="2" t="inlineStr">
        <is>
          <t>Exit assistance</t>
        </is>
      </c>
      <c r="C13" s="2" t="inlineStr">
        <is>
          <t>Help with migration, and for how long, at what rate.</t>
        </is>
      </c>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52" customWidth="1" min="1" max="1"/>
    <col width="16" customWidth="1" min="2" max="2"/>
  </cols>
  <sheetData>
    <row r="1">
      <c r="A1" s="13" t="inlineStr">
        <is>
          <t>Summary (all formulas)</t>
        </is>
      </c>
    </row>
    <row r="3">
      <c r="A3" t="inlineStr">
        <is>
          <t>Suppliers reviewed</t>
        </is>
      </c>
      <c r="B3" s="14">
        <f>COUNTA(Suppliers!A2:A31)</f>
        <v/>
      </c>
    </row>
    <row r="4">
      <c r="A4" t="inlineStr">
        <is>
          <t>Annual spend (£k)</t>
        </is>
      </c>
      <c r="B4" s="6">
        <f>SUM(Suppliers!E2:E31)</f>
        <v/>
      </c>
    </row>
    <row r="5">
      <c r="A5" t="inlineStr">
        <is>
          <t>Annual cost at 2x volume (£k)</t>
        </is>
      </c>
      <c r="B5" s="6">
        <f>SUM(Suppliers!I2:I31)</f>
        <v/>
      </c>
    </row>
    <row r="6">
      <c r="A6" t="inlineStr">
        <is>
          <t>Annual cost at 5x volume (£k)</t>
        </is>
      </c>
      <c r="B6" s="6">
        <f>SUM(Suppliers!J2:J31)</f>
        <v/>
      </c>
    </row>
    <row r="7">
      <c r="A7" t="inlineStr">
        <is>
          <t>Total estimated exit cost (£k)</t>
        </is>
      </c>
      <c r="B7" s="6">
        <f>SUM(Suppliers!U2:U31)</f>
        <v/>
      </c>
    </row>
    <row r="8">
      <c r="A8" t="inlineStr">
        <is>
          <t>Suppliers whose exit cost exceeds one year of spend</t>
        </is>
      </c>
      <c r="B8" s="14">
        <f>SUMPRODUCT((Suppliers!A2:A31&lt;&gt;"")*(Suppliers!V2:V31&gt;1))</f>
        <v/>
      </c>
    </row>
    <row r="9">
      <c r="A9" t="inlineStr">
        <is>
          <t>Suppliers with no change-of-control protection</t>
        </is>
      </c>
      <c r="B9" s="14">
        <f>COUNTIF(Suppliers!W2:W31,"No")</f>
        <v/>
      </c>
    </row>
    <row r="11">
      <c r="A11" s="15" t="inlineStr">
        <is>
          <t>The illustrative rows are invented and describe no real supplier or organisation.</t>
        </is>
      </c>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2" customWidth="1" min="1" max="1"/>
    <col width="90" customWidth="1" min="2" max="2"/>
  </cols>
  <sheetData>
    <row r="1">
      <c r="A1" t="inlineStr">
        <is>
          <t>Name</t>
        </is>
      </c>
      <c r="B1" t="inlineStr">
        <is>
          <t>AI supplier economics review</t>
        </is>
      </c>
    </row>
    <row r="2">
      <c r="A2" t="inlineStr">
        <is>
          <t>Version</t>
        </is>
      </c>
      <c r="B2" t="inlineStr">
        <is>
          <t>0.5</t>
        </is>
      </c>
    </row>
    <row r="3">
      <c r="A3" t="inlineStr">
        <is>
          <t>Date</t>
        </is>
      </c>
      <c r="B3" t="inlineStr">
        <is>
          <t>2026-10-08</t>
        </is>
      </c>
    </row>
    <row r="4">
      <c r="A4" t="inlineStr">
        <is>
          <t>Status</t>
        </is>
      </c>
      <c r="B4" t="inlineStr">
        <is>
          <t>Proposal from AI Economics Hub. Not a standard.</t>
        </is>
      </c>
    </row>
    <row r="5">
      <c r="A5" t="inlineStr">
        <is>
          <t>Change history</t>
        </is>
      </c>
      <c r="B5" t="inlineStr">
        <is>
          <t>0.5 (2026-10-08): first release.</t>
        </is>
      </c>
    </row>
    <row r="6">
      <c r="A6" t="inlineStr">
        <is>
          <t>Related</t>
        </is>
      </c>
      <c r="B6" t="inlineStr">
        <is>
          <t>The AI TCO Framework; the Vendor Map; Per-seat pricing under pressure.</t>
        </is>
      </c>
    </row>
    <row r="7">
      <c r="A7" t="inlineStr">
        <is>
          <t>Licence of this template</t>
        </is>
      </c>
      <c r="B7" t="inlineStr">
        <is>
          <t>Free to use. Keep the attribution to AI Economics Hub where the evidence levels are referenced.</t>
        </is>
      </c>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2026-10-08T17:31:18Z</dcterms:created>
  <dcterms:modified xmlns:dcterms="http://purl.org/dc/terms/" xmlns:xsi="http://www.w3.org/2001/XMLSchema-instance" xsi:type="dcterms:W3CDTF">2026-10-08T17:31:18Z</dcterms:modified>
</cp:coreProperties>
</file>